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3"/>
  </bookViews>
  <sheets>
    <sheet name="Jednotlivci - Muži" sheetId="1" r:id="rId1"/>
    <sheet name="Jednotlivci - Ženy" sheetId="2" r:id="rId2"/>
    <sheet name="Družstva" sheetId="3" r:id="rId3"/>
    <sheet name="Magormánek" sheetId="4" r:id="rId4"/>
  </sheets>
  <definedNames/>
  <calcPr fullCalcOnLoad="1"/>
</workbook>
</file>

<file path=xl/sharedStrings.xml><?xml version="1.0" encoding="utf-8"?>
<sst xmlns="http://schemas.openxmlformats.org/spreadsheetml/2006/main" count="270" uniqueCount="190">
  <si>
    <t>St.č.</t>
  </si>
  <si>
    <t>Jméno</t>
  </si>
  <si>
    <t>Poř.</t>
  </si>
  <si>
    <t>Celk.kol</t>
  </si>
  <si>
    <t>Oddíl</t>
  </si>
  <si>
    <t>Ročník</t>
  </si>
  <si>
    <t>Pořadatel: Sport Club Ráječko</t>
  </si>
  <si>
    <t>MAGORMAN      XI. ročník</t>
  </si>
  <si>
    <t>Družstva</t>
  </si>
  <si>
    <t>Nonstop 5 hodin</t>
  </si>
  <si>
    <t>Sobota 20.9.2014</t>
  </si>
  <si>
    <t>Jednotlivci - Ženy</t>
  </si>
  <si>
    <t>Helper</t>
  </si>
  <si>
    <t>&lt; 40</t>
  </si>
  <si>
    <t>40 - 49</t>
  </si>
  <si>
    <t>50 - 59</t>
  </si>
  <si>
    <t>&gt; 59</t>
  </si>
  <si>
    <t>Pořadí v kategorii</t>
  </si>
  <si>
    <t>Věk</t>
  </si>
  <si>
    <t>Pořadí</t>
  </si>
  <si>
    <t>Jednotlivci - Muži</t>
  </si>
  <si>
    <t>Nejezchleb Kamil</t>
  </si>
  <si>
    <t>Nevřiva Libor</t>
  </si>
  <si>
    <t>Mareček Pavel</t>
  </si>
  <si>
    <t>Res Martin</t>
  </si>
  <si>
    <t>Kuba Vaňourek</t>
  </si>
  <si>
    <t>Málek Jan</t>
  </si>
  <si>
    <t>Klimeš Petr</t>
  </si>
  <si>
    <t>Weber Aleš</t>
  </si>
  <si>
    <t>Vojta Lubomír</t>
  </si>
  <si>
    <t>Přibyl Luděk</t>
  </si>
  <si>
    <t>Ševčík Martin</t>
  </si>
  <si>
    <t>Kopáček Martin</t>
  </si>
  <si>
    <t>Blažek Martin</t>
  </si>
  <si>
    <t>Šváb Miroslav</t>
  </si>
  <si>
    <t>Drahovzal Miroslav</t>
  </si>
  <si>
    <t>Klimeš Pavel</t>
  </si>
  <si>
    <t>Knaurek Martin</t>
  </si>
  <si>
    <t>Pokorný Aleš</t>
  </si>
  <si>
    <t>Halačka Petr</t>
  </si>
  <si>
    <t>Indra Michal</t>
  </si>
  <si>
    <t>Indra Bartoloměj</t>
  </si>
  <si>
    <t>Buřt Vladimír</t>
  </si>
  <si>
    <t>Peťovský Jan</t>
  </si>
  <si>
    <t>Kozár Jan</t>
  </si>
  <si>
    <t>Blažek Jakub</t>
  </si>
  <si>
    <t>Minx Miloš</t>
  </si>
  <si>
    <t>Gonzáles Marek</t>
  </si>
  <si>
    <t>Šebela Petr</t>
  </si>
  <si>
    <t>Šílení magoři :)</t>
  </si>
  <si>
    <t>BikersTeam Jedovnice</t>
  </si>
  <si>
    <t>Bafíci Dukly Brno</t>
  </si>
  <si>
    <t>Molenburk</t>
  </si>
  <si>
    <t>Dr. Čr.Mr</t>
  </si>
  <si>
    <t>EndurosBikeros</t>
  </si>
  <si>
    <t>Pozdní sběr 168</t>
  </si>
  <si>
    <t>Bobři od bobří řeky</t>
  </si>
  <si>
    <t>Haasová Radka</t>
  </si>
  <si>
    <t>Haasová Kristýna</t>
  </si>
  <si>
    <t>Vinický Karel</t>
  </si>
  <si>
    <t>Martínek Jan</t>
  </si>
  <si>
    <t>Martínková Míša</t>
  </si>
  <si>
    <t>Servus Jiří</t>
  </si>
  <si>
    <t>ACT leraK</t>
  </si>
  <si>
    <t>Talentovaní cyklisté</t>
  </si>
  <si>
    <t>Přibylová Lea</t>
  </si>
  <si>
    <t>Křížová Lenka</t>
  </si>
  <si>
    <t>Jaššová  Jana</t>
  </si>
  <si>
    <t>Zouharova Lenka</t>
  </si>
  <si>
    <t xml:space="preserve">Stloukalová Zdeňka </t>
  </si>
  <si>
    <t>Kopecká Radka</t>
  </si>
  <si>
    <t>Kopecká Naďa</t>
  </si>
  <si>
    <t>Píchová Martina</t>
  </si>
  <si>
    <t>Přibyl Zdeněk</t>
  </si>
  <si>
    <t>Pohanka Pavel</t>
  </si>
  <si>
    <t>Kopecký Karel</t>
  </si>
  <si>
    <t>Kotouček Pavel</t>
  </si>
  <si>
    <t>Sport Club Ráječko</t>
  </si>
  <si>
    <t>Lotrando Brno</t>
  </si>
  <si>
    <t>Bořitov</t>
  </si>
  <si>
    <t>Orel Bořitov</t>
  </si>
  <si>
    <t>Martínek  Radek</t>
  </si>
  <si>
    <t>Bláha Radim</t>
  </si>
  <si>
    <t>Barbořík Jan Antonín</t>
  </si>
  <si>
    <t>Řehůřek Jan</t>
  </si>
  <si>
    <t>Kopecký Jaroslav</t>
  </si>
  <si>
    <t>Řehůřek Josef</t>
  </si>
  <si>
    <t>MRX Team Bořitov</t>
  </si>
  <si>
    <t>Blansko</t>
  </si>
  <si>
    <t>Horní Lhota</t>
  </si>
  <si>
    <t>SK Olympia Ráječko</t>
  </si>
  <si>
    <t>Štír - Can Am</t>
  </si>
  <si>
    <t>Růžička Přemysl</t>
  </si>
  <si>
    <t>Kubíček Martin</t>
  </si>
  <si>
    <t>Havlík Miroslav</t>
  </si>
  <si>
    <t>Koďousek Pavel</t>
  </si>
  <si>
    <t>Klon Milda</t>
  </si>
  <si>
    <t>Konvička Jan</t>
  </si>
  <si>
    <t>Kocourek Jaroslav</t>
  </si>
  <si>
    <t>Němeček Martin</t>
  </si>
  <si>
    <t>Polná</t>
  </si>
  <si>
    <t>Tišnov</t>
  </si>
  <si>
    <t>Drnovice</t>
  </si>
  <si>
    <t>Skivelo</t>
  </si>
  <si>
    <t>Babice nad Svitavou</t>
  </si>
  <si>
    <t>Lysice</t>
  </si>
  <si>
    <t>Ďurko Anton</t>
  </si>
  <si>
    <t>Martinek David</t>
  </si>
  <si>
    <t>B.T. Jedovnice</t>
  </si>
  <si>
    <t>Šebela Aleš</t>
  </si>
  <si>
    <t>Šašák Gabriel</t>
  </si>
  <si>
    <t>Lesní</t>
  </si>
  <si>
    <t>Srubek Libor</t>
  </si>
  <si>
    <t>Brno</t>
  </si>
  <si>
    <t>Škaroupková Lucie</t>
  </si>
  <si>
    <t>Horňová Adriana</t>
  </si>
  <si>
    <t>Bravner Robert</t>
  </si>
  <si>
    <t>Trávníky</t>
  </si>
  <si>
    <t>Bravner Filip</t>
  </si>
  <si>
    <t>Škvaříl Libor</t>
  </si>
  <si>
    <t>Hloušek Dominik</t>
  </si>
  <si>
    <t>Růžičková Zdeňka</t>
  </si>
  <si>
    <t>Šebela Vítek</t>
  </si>
  <si>
    <t>Kabrhélová Renata</t>
  </si>
  <si>
    <t>Jakubec Zdeněk</t>
  </si>
  <si>
    <t>Martin Alexa</t>
  </si>
  <si>
    <t>Hablák Július</t>
  </si>
  <si>
    <t>Šindelář Ondřej</t>
  </si>
  <si>
    <t>Juhás Jiří</t>
  </si>
  <si>
    <t>Seneši Pavel</t>
  </si>
  <si>
    <t>Nezval Radim</t>
  </si>
  <si>
    <t>Orság Zbyněk</t>
  </si>
  <si>
    <t>Valíček Robert</t>
  </si>
  <si>
    <t>Joche Marek</t>
  </si>
  <si>
    <t>Brodská Tým</t>
  </si>
  <si>
    <t>VRZ</t>
  </si>
  <si>
    <t>Coufal Jiří</t>
  </si>
  <si>
    <t>Vysočany</t>
  </si>
  <si>
    <t>Trebišov - Slovensko</t>
  </si>
  <si>
    <t>AMP</t>
  </si>
  <si>
    <t>Oravská Strela</t>
  </si>
  <si>
    <t>Podlesáci</t>
  </si>
  <si>
    <t>Cykloplus Rájec</t>
  </si>
  <si>
    <t>DĚTI</t>
  </si>
  <si>
    <t>Čas</t>
  </si>
  <si>
    <t>Bydliště</t>
  </si>
  <si>
    <t>Pohanka Martin</t>
  </si>
  <si>
    <t>Kabrhélová Kateřina</t>
  </si>
  <si>
    <t>Kabrhél Jakub</t>
  </si>
  <si>
    <t>Martének Jindřich</t>
  </si>
  <si>
    <t>Ráječko</t>
  </si>
  <si>
    <t>Marténková Johana</t>
  </si>
  <si>
    <t>Schnirch Richard</t>
  </si>
  <si>
    <t>Ošlejšek Matyáš</t>
  </si>
  <si>
    <t>Sochorová Anna-Marie</t>
  </si>
  <si>
    <t>Sloup</t>
  </si>
  <si>
    <t>Láznička Štěpán</t>
  </si>
  <si>
    <t>Láznička Marek</t>
  </si>
  <si>
    <t>Lhota Rapotina</t>
  </si>
  <si>
    <t>Bartošová Marie</t>
  </si>
  <si>
    <t>Dolní Lhota</t>
  </si>
  <si>
    <t>Bartošová Magdaléna</t>
  </si>
  <si>
    <t>Daněk František</t>
  </si>
  <si>
    <t>Cyklo Plus Rajec</t>
  </si>
  <si>
    <t>Růžičková Eliška</t>
  </si>
  <si>
    <t>SC Ráječko</t>
  </si>
  <si>
    <t>Slezáková Barunka</t>
  </si>
  <si>
    <t>Jourová Eliška</t>
  </si>
  <si>
    <t>Kuchař Filip</t>
  </si>
  <si>
    <t>Rájec</t>
  </si>
  <si>
    <t>Kuchař Jáchym</t>
  </si>
  <si>
    <t>Smutná Anna</t>
  </si>
  <si>
    <t>Ševčík Matyáš</t>
  </si>
  <si>
    <t>Šašák Šimon</t>
  </si>
  <si>
    <t>Seneši Filip</t>
  </si>
  <si>
    <t>Podlesí</t>
  </si>
  <si>
    <t>RODIČE</t>
  </si>
  <si>
    <t/>
  </si>
  <si>
    <t>Kabrhél Luboš</t>
  </si>
  <si>
    <t>Martének Jaroslav</t>
  </si>
  <si>
    <t>Schnirchová Ria</t>
  </si>
  <si>
    <t>Ošlejšek Milan</t>
  </si>
  <si>
    <t>Sochor Milan</t>
  </si>
  <si>
    <t>Láznička Jiří</t>
  </si>
  <si>
    <t>Bartoš Libor</t>
  </si>
  <si>
    <t>Jednotlivci</t>
  </si>
  <si>
    <t>Doprovod</t>
  </si>
  <si>
    <t>Růžička Miloš</t>
  </si>
  <si>
    <t>Petlach Kamil</t>
  </si>
  <si>
    <t>Daněk Roman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</si>
</sst>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05]d\.\ mmmm\ yyyy"/>
    <numFmt numFmtId="181" formatCode="[$-F400]h:mm:ss\ AM/PM"/>
    <numFmt numFmtId="182" formatCode="[h]:mm:ss;@"/>
    <numFmt numFmtId="183" formatCode="h:mm:ss;@"/>
    <numFmt numFmtId="184" formatCode="hh:mm:ss"/>
    <numFmt numFmtId="185" formatCode="\P\r\a\vd\a;&quot;Pravda&quot;;&quot;Nepravda&quot;"/>
    <numFmt numFmtId="186" formatCode="[$€-2]\ #\ ##,000_);[Red]\([$¥€-2]\ #\ ##,000\)"/>
  </numFmts>
  <fonts count="46">
    <font>
      <sz val="10"/>
      <name val="Arial"/>
      <family val="0"/>
    </font>
    <font>
      <b/>
      <sz val="14"/>
      <name val="Arial CE"/>
      <family val="2"/>
    </font>
    <font>
      <sz val="14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CE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1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183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83" fontId="2" fillId="0" borderId="0" xfId="0" applyNumberFormat="1" applyFont="1" applyAlignment="1">
      <alignment horizontal="center"/>
    </xf>
    <xf numFmtId="183" fontId="4" fillId="33" borderId="10" xfId="0" applyNumberFormat="1" applyFont="1" applyFill="1" applyBorder="1" applyAlignment="1">
      <alignment horizontal="center"/>
    </xf>
    <xf numFmtId="183" fontId="4" fillId="33" borderId="13" xfId="0" applyNumberFormat="1" applyFont="1" applyFill="1" applyBorder="1" applyAlignment="1">
      <alignment horizontal="center"/>
    </xf>
    <xf numFmtId="183" fontId="0" fillId="0" borderId="14" xfId="0" applyNumberFormat="1" applyFont="1" applyFill="1" applyBorder="1" applyAlignment="1">
      <alignment horizontal="center"/>
    </xf>
    <xf numFmtId="183" fontId="0" fillId="0" borderId="15" xfId="0" applyNumberFormat="1" applyFont="1" applyFill="1" applyBorder="1" applyAlignment="1">
      <alignment horizontal="center"/>
    </xf>
    <xf numFmtId="183" fontId="0" fillId="0" borderId="16" xfId="0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183" fontId="0" fillId="0" borderId="0" xfId="0" applyNumberFormat="1" applyFont="1" applyFill="1" applyAlignment="1">
      <alignment horizontal="center"/>
    </xf>
    <xf numFmtId="183" fontId="0" fillId="0" borderId="18" xfId="0" applyNumberFormat="1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183" fontId="0" fillId="0" borderId="19" xfId="0" applyNumberFormat="1" applyFont="1" applyFill="1" applyBorder="1" applyAlignment="1">
      <alignment horizontal="center"/>
    </xf>
    <xf numFmtId="183" fontId="0" fillId="0" borderId="2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5" fillId="0" borderId="23" xfId="0" applyFont="1" applyBorder="1" applyAlignment="1">
      <alignment/>
    </xf>
    <xf numFmtId="0" fontId="27" fillId="12" borderId="24" xfId="0" applyFont="1" applyFill="1" applyBorder="1" applyAlignment="1">
      <alignment horizontal="left"/>
    </xf>
    <xf numFmtId="0" fontId="45" fillId="0" borderId="17" xfId="0" applyFont="1" applyBorder="1" applyAlignment="1">
      <alignment horizontal="center"/>
    </xf>
    <xf numFmtId="0" fontId="45" fillId="12" borderId="15" xfId="0" applyFont="1" applyFill="1" applyBorder="1" applyAlignment="1">
      <alignment horizontal="center"/>
    </xf>
    <xf numFmtId="0" fontId="45" fillId="0" borderId="17" xfId="0" applyFont="1" applyFill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5" fillId="0" borderId="15" xfId="0" applyFont="1" applyFill="1" applyBorder="1" applyAlignment="1">
      <alignment horizontal="center"/>
    </xf>
    <xf numFmtId="0" fontId="27" fillId="12" borderId="15" xfId="0" applyFont="1" applyFill="1" applyBorder="1" applyAlignment="1">
      <alignment horizontal="center"/>
    </xf>
    <xf numFmtId="0" fontId="0" fillId="12" borderId="15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21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81" fontId="0" fillId="0" borderId="0" xfId="0" applyNumberFormat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left"/>
    </xf>
    <xf numFmtId="0" fontId="4" fillId="33" borderId="27" xfId="0" applyFont="1" applyFill="1" applyBorder="1" applyAlignment="1">
      <alignment horizontal="center"/>
    </xf>
    <xf numFmtId="181" fontId="4" fillId="33" borderId="28" xfId="0" applyNumberFormat="1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left"/>
    </xf>
    <xf numFmtId="0" fontId="0" fillId="0" borderId="15" xfId="0" applyBorder="1" applyAlignment="1">
      <alignment horizontal="center"/>
    </xf>
    <xf numFmtId="181" fontId="0" fillId="0" borderId="31" xfId="0" applyNumberForma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181" fontId="0" fillId="0" borderId="0" xfId="0" applyNumberFormat="1" applyBorder="1" applyAlignment="1">
      <alignment horizontal="center"/>
    </xf>
    <xf numFmtId="0" fontId="0" fillId="34" borderId="15" xfId="0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181" fontId="0" fillId="0" borderId="0" xfId="0" applyNumberFormat="1" applyAlignment="1">
      <alignment/>
    </xf>
    <xf numFmtId="0" fontId="4" fillId="33" borderId="32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left"/>
    </xf>
    <xf numFmtId="0" fontId="0" fillId="0" borderId="19" xfId="0" applyBorder="1" applyAlignment="1">
      <alignment horizontal="center"/>
    </xf>
    <xf numFmtId="181" fontId="0" fillId="0" borderId="33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27" fillId="12" borderId="32" xfId="0" applyFont="1" applyFill="1" applyBorder="1" applyAlignment="1">
      <alignment horizontal="left"/>
    </xf>
    <xf numFmtId="0" fontId="45" fillId="12" borderId="19" xfId="0" applyFont="1" applyFill="1" applyBorder="1" applyAlignment="1">
      <alignment horizontal="center"/>
    </xf>
    <xf numFmtId="0" fontId="45" fillId="0" borderId="32" xfId="0" applyFont="1" applyBorder="1" applyAlignment="1">
      <alignment/>
    </xf>
    <xf numFmtId="0" fontId="27" fillId="12" borderId="23" xfId="0" applyFont="1" applyFill="1" applyBorder="1" applyAlignment="1">
      <alignment horizontal="left"/>
    </xf>
    <xf numFmtId="0" fontId="45" fillId="0" borderId="19" xfId="0" applyFont="1" applyBorder="1" applyAlignment="1">
      <alignment horizontal="center"/>
    </xf>
    <xf numFmtId="0" fontId="45" fillId="12" borderId="17" xfId="0" applyFont="1" applyFill="1" applyBorder="1" applyAlignment="1">
      <alignment horizontal="center"/>
    </xf>
    <xf numFmtId="0" fontId="45" fillId="12" borderId="34" xfId="0" applyFont="1" applyFill="1" applyBorder="1" applyAlignment="1">
      <alignment horizontal="center"/>
    </xf>
    <xf numFmtId="0" fontId="45" fillId="12" borderId="14" xfId="0" applyFont="1" applyFill="1" applyBorder="1" applyAlignment="1">
      <alignment horizontal="center"/>
    </xf>
    <xf numFmtId="0" fontId="45" fillId="34" borderId="14" xfId="0" applyFont="1" applyFill="1" applyBorder="1" applyAlignment="1">
      <alignment horizontal="center"/>
    </xf>
    <xf numFmtId="0" fontId="45" fillId="34" borderId="19" xfId="0" applyFont="1" applyFill="1" applyBorder="1" applyAlignment="1">
      <alignment horizontal="center"/>
    </xf>
    <xf numFmtId="0" fontId="45" fillId="0" borderId="14" xfId="0" applyFont="1" applyFill="1" applyBorder="1" applyAlignment="1">
      <alignment horizontal="center"/>
    </xf>
    <xf numFmtId="0" fontId="45" fillId="0" borderId="19" xfId="0" applyFont="1" applyFill="1" applyBorder="1" applyAlignment="1">
      <alignment horizontal="center"/>
    </xf>
    <xf numFmtId="0" fontId="45" fillId="0" borderId="34" xfId="0" applyFont="1" applyFill="1" applyBorder="1" applyAlignment="1">
      <alignment horizontal="center"/>
    </xf>
    <xf numFmtId="183" fontId="0" fillId="12" borderId="14" xfId="0" applyNumberFormat="1" applyFont="1" applyFill="1" applyBorder="1" applyAlignment="1">
      <alignment horizontal="center"/>
    </xf>
    <xf numFmtId="183" fontId="0" fillId="12" borderId="15" xfId="0" applyNumberFormat="1" applyFont="1" applyFill="1" applyBorder="1" applyAlignment="1">
      <alignment horizontal="center"/>
    </xf>
    <xf numFmtId="183" fontId="0" fillId="12" borderId="16" xfId="0" applyNumberFormat="1" applyFont="1" applyFill="1" applyBorder="1" applyAlignment="1">
      <alignment horizontal="center"/>
    </xf>
    <xf numFmtId="183" fontId="0" fillId="12" borderId="0" xfId="0" applyNumberFormat="1" applyFont="1" applyFill="1" applyAlignment="1">
      <alignment horizontal="center"/>
    </xf>
    <xf numFmtId="183" fontId="0" fillId="12" borderId="18" xfId="0" applyNumberFormat="1" applyFont="1" applyFill="1" applyBorder="1" applyAlignment="1">
      <alignment horizontal="center"/>
    </xf>
    <xf numFmtId="183" fontId="0" fillId="12" borderId="19" xfId="0" applyNumberFormat="1" applyFont="1" applyFill="1" applyBorder="1" applyAlignment="1">
      <alignment horizontal="center"/>
    </xf>
    <xf numFmtId="183" fontId="0" fillId="12" borderId="20" xfId="0" applyNumberFormat="1" applyFont="1" applyFill="1" applyBorder="1" applyAlignment="1">
      <alignment horizontal="center"/>
    </xf>
    <xf numFmtId="0" fontId="45" fillId="12" borderId="23" xfId="0" applyFont="1" applyFill="1" applyBorder="1" applyAlignment="1">
      <alignment/>
    </xf>
    <xf numFmtId="0" fontId="0" fillId="12" borderId="17" xfId="0" applyFill="1" applyBorder="1" applyAlignment="1">
      <alignment horizontal="center"/>
    </xf>
    <xf numFmtId="0" fontId="0" fillId="12" borderId="17" xfId="0" applyFont="1" applyFill="1" applyBorder="1" applyAlignment="1">
      <alignment horizontal="center"/>
    </xf>
    <xf numFmtId="0" fontId="45" fillId="12" borderId="32" xfId="0" applyFont="1" applyFill="1" applyBorder="1" applyAlignment="1">
      <alignment/>
    </xf>
    <xf numFmtId="0" fontId="0" fillId="12" borderId="19" xfId="0" applyFill="1" applyBorder="1" applyAlignment="1">
      <alignment horizontal="center"/>
    </xf>
    <xf numFmtId="0" fontId="0" fillId="12" borderId="35" xfId="0" applyFill="1" applyBorder="1" applyAlignment="1">
      <alignment horizontal="center"/>
    </xf>
    <xf numFmtId="0" fontId="0" fillId="12" borderId="15" xfId="0" applyFont="1" applyFill="1" applyBorder="1" applyAlignment="1">
      <alignment horizontal="center"/>
    </xf>
    <xf numFmtId="0" fontId="27" fillId="0" borderId="36" xfId="0" applyFont="1" applyFill="1" applyBorder="1" applyAlignment="1">
      <alignment horizontal="left"/>
    </xf>
    <xf numFmtId="0" fontId="27" fillId="0" borderId="30" xfId="0" applyFont="1" applyFill="1" applyBorder="1" applyAlignment="1">
      <alignment horizontal="left"/>
    </xf>
    <xf numFmtId="0" fontId="27" fillId="0" borderId="32" xfId="0" applyFont="1" applyFill="1" applyBorder="1" applyAlignment="1">
      <alignment horizontal="left"/>
    </xf>
    <xf numFmtId="0" fontId="27" fillId="0" borderId="23" xfId="0" applyFont="1" applyFill="1" applyBorder="1" applyAlignment="1">
      <alignment horizontal="left"/>
    </xf>
    <xf numFmtId="0" fontId="27" fillId="0" borderId="24" xfId="0" applyFont="1" applyFill="1" applyBorder="1" applyAlignment="1">
      <alignment horizontal="left"/>
    </xf>
    <xf numFmtId="0" fontId="0" fillId="12" borderId="23" xfId="0" applyFont="1" applyFill="1" applyBorder="1" applyAlignment="1">
      <alignment horizontal="center"/>
    </xf>
    <xf numFmtId="0" fontId="0" fillId="12" borderId="24" xfId="0" applyFont="1" applyFill="1" applyBorder="1" applyAlignment="1">
      <alignment horizontal="center"/>
    </xf>
    <xf numFmtId="0" fontId="0" fillId="12" borderId="37" xfId="0" applyFont="1" applyFill="1" applyBorder="1" applyAlignment="1">
      <alignment horizontal="center"/>
    </xf>
    <xf numFmtId="0" fontId="0" fillId="12" borderId="38" xfId="0" applyFill="1" applyBorder="1" applyAlignment="1">
      <alignment horizontal="center"/>
    </xf>
    <xf numFmtId="14" fontId="7" fillId="0" borderId="39" xfId="0" applyNumberFormat="1" applyFont="1" applyBorder="1" applyAlignment="1">
      <alignment horizontal="left" vertical="center"/>
    </xf>
    <xf numFmtId="0" fontId="0" fillId="0" borderId="39" xfId="0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NumberFormat="1" applyFont="1" applyFill="1" applyBorder="1" applyAlignment="1">
      <alignment horizontal="center" vertical="center"/>
    </xf>
    <xf numFmtId="0" fontId="0" fillId="0" borderId="35" xfId="0" applyNumberFormat="1" applyFont="1" applyFill="1" applyBorder="1" applyAlignment="1">
      <alignment horizontal="center" vertical="center"/>
    </xf>
    <xf numFmtId="0" fontId="0" fillId="0" borderId="38" xfId="0" applyNumberFormat="1" applyFont="1" applyFill="1" applyBorder="1" applyAlignment="1">
      <alignment horizontal="center" vertical="center"/>
    </xf>
    <xf numFmtId="0" fontId="0" fillId="0" borderId="46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14" fontId="1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0" fillId="12" borderId="27" xfId="0" applyFill="1" applyBorder="1" applyAlignment="1">
      <alignment horizontal="center" vertical="center"/>
    </xf>
    <xf numFmtId="0" fontId="0" fillId="12" borderId="35" xfId="0" applyFill="1" applyBorder="1" applyAlignment="1">
      <alignment horizontal="center" vertical="center"/>
    </xf>
    <xf numFmtId="0" fontId="0" fillId="12" borderId="38" xfId="0" applyFill="1" applyBorder="1" applyAlignment="1">
      <alignment horizontal="center" vertical="center"/>
    </xf>
    <xf numFmtId="0" fontId="0" fillId="12" borderId="27" xfId="0" applyNumberFormat="1" applyFont="1" applyFill="1" applyBorder="1" applyAlignment="1">
      <alignment horizontal="center" vertical="center"/>
    </xf>
    <xf numFmtId="0" fontId="0" fillId="12" borderId="35" xfId="0" applyNumberFormat="1" applyFont="1" applyFill="1" applyBorder="1" applyAlignment="1">
      <alignment horizontal="center" vertical="center"/>
    </xf>
    <xf numFmtId="0" fontId="0" fillId="12" borderId="38" xfId="0" applyNumberFormat="1" applyFont="1" applyFill="1" applyBorder="1" applyAlignment="1">
      <alignment horizontal="center" vertical="center"/>
    </xf>
    <xf numFmtId="0" fontId="0" fillId="0" borderId="48" xfId="0" applyNumberFormat="1" applyBorder="1" applyAlignment="1">
      <alignment horizontal="center" vertical="center"/>
    </xf>
    <xf numFmtId="183" fontId="2" fillId="0" borderId="0" xfId="0" applyNumberFormat="1" applyFont="1" applyAlignment="1">
      <alignment horizontal="center" vertical="center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al 2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138"/>
  <sheetViews>
    <sheetView showGridLines="0" zoomScalePageLayoutView="0" workbookViewId="0" topLeftCell="A1">
      <selection activeCell="B2" sqref="B2:C2"/>
    </sheetView>
  </sheetViews>
  <sheetFormatPr defaultColWidth="9.140625" defaultRowHeight="12.75"/>
  <cols>
    <col min="1" max="1" width="2.28125" style="0" customWidth="1"/>
    <col min="3" max="3" width="25.7109375" style="0" customWidth="1"/>
    <col min="4" max="4" width="10.7109375" style="0" customWidth="1"/>
    <col min="5" max="5" width="5.7109375" style="0" customWidth="1"/>
    <col min="6" max="6" width="30.7109375" style="0" customWidth="1"/>
    <col min="7" max="7" width="10.7109375" style="0" customWidth="1"/>
    <col min="15" max="15" width="15.7109375" style="0" hidden="1" customWidth="1"/>
    <col min="16" max="16" width="16.00390625" style="0" hidden="1" customWidth="1"/>
    <col min="17" max="20" width="15.7109375" style="0" hidden="1" customWidth="1"/>
    <col min="21" max="24" width="15.7109375" style="0" customWidth="1"/>
  </cols>
  <sheetData>
    <row r="1" ht="13.5" thickBot="1"/>
    <row r="2" spans="2:24" ht="18.75" thickBot="1">
      <c r="B2" s="100" t="s">
        <v>20</v>
      </c>
      <c r="C2" s="101"/>
      <c r="D2" s="8"/>
      <c r="E2" s="1"/>
      <c r="F2" s="7"/>
      <c r="G2" s="9"/>
      <c r="H2" s="6"/>
      <c r="I2" s="11"/>
      <c r="J2" s="11"/>
      <c r="K2" s="11"/>
      <c r="L2" s="11"/>
      <c r="M2" s="6"/>
      <c r="N2" s="11"/>
      <c r="O2" s="1"/>
      <c r="P2" s="1"/>
      <c r="Q2" s="1"/>
      <c r="R2" s="1"/>
      <c r="S2" s="1"/>
      <c r="U2" s="102" t="s">
        <v>17</v>
      </c>
      <c r="V2" s="103"/>
      <c r="W2" s="103"/>
      <c r="X2" s="104"/>
    </row>
    <row r="3" spans="2:24" ht="13.5" thickBot="1">
      <c r="B3" s="5" t="s">
        <v>19</v>
      </c>
      <c r="C3" s="4" t="s">
        <v>1</v>
      </c>
      <c r="D3" s="2" t="s">
        <v>5</v>
      </c>
      <c r="E3" s="2" t="s">
        <v>0</v>
      </c>
      <c r="F3" s="2" t="s">
        <v>4</v>
      </c>
      <c r="G3" s="3" t="s">
        <v>3</v>
      </c>
      <c r="H3" s="12"/>
      <c r="I3" s="12"/>
      <c r="J3" s="12"/>
      <c r="K3" s="12"/>
      <c r="L3" s="12"/>
      <c r="M3" s="12"/>
      <c r="N3" s="13"/>
      <c r="O3" s="24" t="s">
        <v>13</v>
      </c>
      <c r="P3" s="24" t="s">
        <v>14</v>
      </c>
      <c r="Q3" s="24" t="s">
        <v>15</v>
      </c>
      <c r="R3" s="24" t="s">
        <v>16</v>
      </c>
      <c r="S3" s="25" t="s">
        <v>12</v>
      </c>
      <c r="T3" s="25" t="s">
        <v>18</v>
      </c>
      <c r="U3" s="26" t="s">
        <v>13</v>
      </c>
      <c r="V3" s="28" t="s">
        <v>14</v>
      </c>
      <c r="W3" s="27" t="s">
        <v>15</v>
      </c>
      <c r="X3" s="28" t="s">
        <v>16</v>
      </c>
    </row>
    <row r="4" spans="2:24" ht="12.75">
      <c r="B4" s="105">
        <f>RANK(S4,$S$4:$S$136)</f>
        <v>30</v>
      </c>
      <c r="C4" s="108" t="s">
        <v>73</v>
      </c>
      <c r="D4" s="111">
        <v>1965</v>
      </c>
      <c r="E4" s="111">
        <v>7</v>
      </c>
      <c r="F4" s="116" t="s">
        <v>77</v>
      </c>
      <c r="G4" s="117">
        <f>COUNTA(H4:N6)</f>
        <v>4</v>
      </c>
      <c r="H4" s="14">
        <v>0.03686342592592593</v>
      </c>
      <c r="I4" s="15">
        <v>0.08831018518518519</v>
      </c>
      <c r="J4" s="14">
        <v>0.12858796296296296</v>
      </c>
      <c r="K4" s="14">
        <v>0.18715277777777775</v>
      </c>
      <c r="L4" s="14"/>
      <c r="M4" s="14"/>
      <c r="N4" s="16"/>
      <c r="O4" s="120">
        <f>IF(T4&lt;=39,S4,0)</f>
        <v>0</v>
      </c>
      <c r="P4" s="121">
        <f>IF(AND(T4&gt;=40,T4&lt;=49),S4,0)</f>
        <v>383830</v>
      </c>
      <c r="Q4" s="121">
        <f>IF(AND(T4&gt;=50,T4&lt;=59),S4,0)</f>
        <v>0</v>
      </c>
      <c r="R4" s="121">
        <f>IF(T4&gt;59,S4,0)</f>
        <v>0</v>
      </c>
      <c r="S4" s="122">
        <f>(G4*100000)-((MAX(H4:N6))*86400)</f>
        <v>383830</v>
      </c>
      <c r="T4" s="123">
        <f ca="1">(YEAR(TODAY())-D4)</f>
        <v>49</v>
      </c>
      <c r="U4" s="124">
        <f>IF(O4=0,"",RANK(O4,$O$4:$O$136))</f>
      </c>
      <c r="V4" s="124">
        <f>IF(P4=0,"",RANK(P4,$P$4:$P$136))</f>
        <v>7</v>
      </c>
      <c r="W4" s="124">
        <f>IF(Q4=0,"",RANK(Q4,$Q$4:$Q$136))</f>
      </c>
      <c r="X4" s="127">
        <f>IF(R4=0,"",RANK(R4,$R$4:$R$136))</f>
      </c>
    </row>
    <row r="5" spans="2:24" ht="12.75">
      <c r="B5" s="106"/>
      <c r="C5" s="109"/>
      <c r="D5" s="112"/>
      <c r="E5" s="114"/>
      <c r="F5" s="112"/>
      <c r="G5" s="118"/>
      <c r="H5" s="19"/>
      <c r="I5" s="15"/>
      <c r="J5" s="15"/>
      <c r="K5" s="15"/>
      <c r="L5" s="15"/>
      <c r="M5" s="15"/>
      <c r="N5" s="20"/>
      <c r="O5" s="120"/>
      <c r="P5" s="121"/>
      <c r="Q5" s="121"/>
      <c r="R5" s="121"/>
      <c r="S5" s="122"/>
      <c r="T5" s="123"/>
      <c r="U5" s="125"/>
      <c r="V5" s="125"/>
      <c r="W5" s="125"/>
      <c r="X5" s="128"/>
    </row>
    <row r="6" spans="2:24" ht="13.5" thickBot="1">
      <c r="B6" s="107"/>
      <c r="C6" s="110"/>
      <c r="D6" s="113"/>
      <c r="E6" s="115"/>
      <c r="F6" s="113"/>
      <c r="G6" s="119"/>
      <c r="H6" s="22"/>
      <c r="I6" s="22"/>
      <c r="J6" s="22"/>
      <c r="K6" s="22"/>
      <c r="L6" s="22"/>
      <c r="M6" s="22"/>
      <c r="N6" s="23"/>
      <c r="O6" s="120"/>
      <c r="P6" s="121"/>
      <c r="Q6" s="121"/>
      <c r="R6" s="121"/>
      <c r="S6" s="122"/>
      <c r="T6" s="123"/>
      <c r="U6" s="126"/>
      <c r="V6" s="126"/>
      <c r="W6" s="126"/>
      <c r="X6" s="129"/>
    </row>
    <row r="7" spans="2:24" ht="12.75">
      <c r="B7" s="105">
        <f>RANK(S7,$S$4:$S$136)</f>
        <v>19</v>
      </c>
      <c r="C7" s="108" t="s">
        <v>74</v>
      </c>
      <c r="D7" s="111">
        <v>1973</v>
      </c>
      <c r="E7" s="111">
        <v>1</v>
      </c>
      <c r="F7" s="116" t="s">
        <v>78</v>
      </c>
      <c r="G7" s="117">
        <f>COUNTA(H7:N9)</f>
        <v>8</v>
      </c>
      <c r="H7" s="14">
        <v>0.013425925925925924</v>
      </c>
      <c r="I7" s="15">
        <v>0.02783564814814815</v>
      </c>
      <c r="J7" s="14">
        <v>0.04224537037037037</v>
      </c>
      <c r="K7" s="14">
        <v>0.05462962962962963</v>
      </c>
      <c r="L7" s="14">
        <v>0.07442129629629629</v>
      </c>
      <c r="M7" s="14">
        <v>0.09155092592592594</v>
      </c>
      <c r="N7" s="16">
        <v>0.10902777777777778</v>
      </c>
      <c r="O7" s="120">
        <f>IF(T7&lt;=39,S7,0)</f>
        <v>0</v>
      </c>
      <c r="P7" s="121">
        <f>IF(AND(T7&gt;=40,T7&lt;=49),S7,0)</f>
        <v>788970</v>
      </c>
      <c r="Q7" s="121">
        <f>IF(AND(T7&gt;=50,T7&lt;=59),S7,0)</f>
        <v>0</v>
      </c>
      <c r="R7" s="121">
        <f>IF(T7&gt;59,S7,0)</f>
        <v>0</v>
      </c>
      <c r="S7" s="122">
        <f>(G7*100000)-((MAX(H7:N9))*86400)</f>
        <v>788970</v>
      </c>
      <c r="T7" s="123">
        <f ca="1">(YEAR(TODAY())-D7)</f>
        <v>41</v>
      </c>
      <c r="U7" s="124">
        <f>IF(O7=0,"",RANK(O7,$O$4:$O$136))</f>
      </c>
      <c r="V7" s="124">
        <f>IF(P7=0,"",RANK(P7,$P$4:$P$136))</f>
        <v>4</v>
      </c>
      <c r="W7" s="124">
        <f>IF(Q7=0,"",RANK(Q7,$Q$4:$Q$136))</f>
      </c>
      <c r="X7" s="127">
        <f>IF(R7=0,"",RANK(R7,$R$4:$R$136))</f>
      </c>
    </row>
    <row r="8" spans="2:24" ht="12.75">
      <c r="B8" s="106"/>
      <c r="C8" s="109"/>
      <c r="D8" s="112"/>
      <c r="E8" s="114"/>
      <c r="F8" s="112"/>
      <c r="G8" s="118"/>
      <c r="H8" s="19">
        <v>0.12766203703703705</v>
      </c>
      <c r="I8" s="15"/>
      <c r="J8" s="15"/>
      <c r="K8" s="15"/>
      <c r="L8" s="15"/>
      <c r="M8" s="15"/>
      <c r="N8" s="20"/>
      <c r="O8" s="120"/>
      <c r="P8" s="121"/>
      <c r="Q8" s="121"/>
      <c r="R8" s="121"/>
      <c r="S8" s="122"/>
      <c r="T8" s="123"/>
      <c r="U8" s="125"/>
      <c r="V8" s="125"/>
      <c r="W8" s="125"/>
      <c r="X8" s="128"/>
    </row>
    <row r="9" spans="2:24" ht="13.5" thickBot="1">
      <c r="B9" s="107"/>
      <c r="C9" s="110"/>
      <c r="D9" s="113"/>
      <c r="E9" s="115"/>
      <c r="F9" s="113"/>
      <c r="G9" s="119"/>
      <c r="H9" s="22"/>
      <c r="I9" s="22"/>
      <c r="J9" s="22"/>
      <c r="K9" s="22"/>
      <c r="L9" s="22"/>
      <c r="M9" s="22"/>
      <c r="N9" s="23"/>
      <c r="O9" s="120"/>
      <c r="P9" s="121"/>
      <c r="Q9" s="121"/>
      <c r="R9" s="121"/>
      <c r="S9" s="122"/>
      <c r="T9" s="123"/>
      <c r="U9" s="126"/>
      <c r="V9" s="126"/>
      <c r="W9" s="126"/>
      <c r="X9" s="129"/>
    </row>
    <row r="10" spans="2:24" ht="12.75">
      <c r="B10" s="105">
        <f>RANK(S10,$S$4:$S$136)</f>
        <v>18</v>
      </c>
      <c r="C10" s="108" t="s">
        <v>75</v>
      </c>
      <c r="D10" s="111">
        <v>1962</v>
      </c>
      <c r="E10" s="111">
        <v>11</v>
      </c>
      <c r="F10" s="116" t="s">
        <v>79</v>
      </c>
      <c r="G10" s="117">
        <f>COUNTA(H10:N12)</f>
        <v>9</v>
      </c>
      <c r="H10" s="14">
        <v>0.013078703703703703</v>
      </c>
      <c r="I10" s="15">
        <v>0.026967592592592595</v>
      </c>
      <c r="J10" s="14">
        <v>0.04143518518518518</v>
      </c>
      <c r="K10" s="14">
        <v>0.0619212962962963</v>
      </c>
      <c r="L10" s="14">
        <v>0.0842013888888889</v>
      </c>
      <c r="M10" s="14">
        <v>0.10462962962962963</v>
      </c>
      <c r="N10" s="16">
        <v>0.13599537037037038</v>
      </c>
      <c r="O10" s="120">
        <f>IF(T10&lt;=39,S10,0)</f>
        <v>0</v>
      </c>
      <c r="P10" s="121">
        <f>IF(AND(T10&gt;=40,T10&lt;=49),S10,0)</f>
        <v>0</v>
      </c>
      <c r="Q10" s="121">
        <f>IF(AND(T10&gt;=50,T10&lt;=59),S10,0)</f>
        <v>881640</v>
      </c>
      <c r="R10" s="121">
        <f>IF(T10&gt;59,S10,0)</f>
        <v>0</v>
      </c>
      <c r="S10" s="122">
        <f>(G10*100000)-((MAX(H10:N12))*86400)</f>
        <v>881640</v>
      </c>
      <c r="T10" s="123">
        <f ca="1">(YEAR(TODAY())-D10)</f>
        <v>52</v>
      </c>
      <c r="U10" s="124">
        <f>IF(O10=0,"",RANK(O10,$O$4:$O$136))</f>
      </c>
      <c r="V10" s="124">
        <f>IF(P10=0,"",RANK(P10,$P$4:$P$136))</f>
      </c>
      <c r="W10" s="124">
        <f>IF(Q10=0,"",RANK(Q10,$Q$4:$Q$136))</f>
        <v>3</v>
      </c>
      <c r="X10" s="127">
        <f>IF(R10=0,"",RANK(R10,$R$4:$R$136))</f>
      </c>
    </row>
    <row r="11" spans="2:24" ht="12.75">
      <c r="B11" s="106"/>
      <c r="C11" s="109"/>
      <c r="D11" s="112"/>
      <c r="E11" s="114"/>
      <c r="F11" s="112"/>
      <c r="G11" s="118"/>
      <c r="H11" s="19">
        <v>0.19444444444444445</v>
      </c>
      <c r="I11" s="15">
        <v>0.2125</v>
      </c>
      <c r="J11" s="15"/>
      <c r="K11" s="15"/>
      <c r="L11" s="15"/>
      <c r="M11" s="15"/>
      <c r="N11" s="20"/>
      <c r="O11" s="120"/>
      <c r="P11" s="121"/>
      <c r="Q11" s="121"/>
      <c r="R11" s="121"/>
      <c r="S11" s="122"/>
      <c r="T11" s="123"/>
      <c r="U11" s="125"/>
      <c r="V11" s="125"/>
      <c r="W11" s="125"/>
      <c r="X11" s="128"/>
    </row>
    <row r="12" spans="2:24" ht="13.5" thickBot="1">
      <c r="B12" s="107"/>
      <c r="C12" s="110"/>
      <c r="D12" s="113"/>
      <c r="E12" s="115"/>
      <c r="F12" s="113"/>
      <c r="G12" s="119"/>
      <c r="H12" s="22"/>
      <c r="I12" s="22"/>
      <c r="J12" s="22"/>
      <c r="K12" s="22"/>
      <c r="L12" s="22"/>
      <c r="M12" s="22"/>
      <c r="N12" s="23"/>
      <c r="O12" s="120"/>
      <c r="P12" s="121"/>
      <c r="Q12" s="121"/>
      <c r="R12" s="121"/>
      <c r="S12" s="122"/>
      <c r="T12" s="123"/>
      <c r="U12" s="126"/>
      <c r="V12" s="126"/>
      <c r="W12" s="126"/>
      <c r="X12" s="129"/>
    </row>
    <row r="13" spans="2:24" ht="12.75">
      <c r="B13" s="105">
        <f>RANK(S13,$S$4:$S$136)</f>
        <v>2</v>
      </c>
      <c r="C13" s="108" t="s">
        <v>76</v>
      </c>
      <c r="D13" s="111">
        <v>1972</v>
      </c>
      <c r="E13" s="111">
        <v>26</v>
      </c>
      <c r="F13" s="116" t="s">
        <v>80</v>
      </c>
      <c r="G13" s="117">
        <f>COUNTA(H13:N15)</f>
        <v>16</v>
      </c>
      <c r="H13" s="14">
        <v>0.011689814814814814</v>
      </c>
      <c r="I13" s="15">
        <v>0.02146990740740741</v>
      </c>
      <c r="J13" s="14">
        <v>0.0332175925925926</v>
      </c>
      <c r="K13" s="14">
        <v>0.04351851851851852</v>
      </c>
      <c r="L13" s="14">
        <v>0.05445601851851852</v>
      </c>
      <c r="M13" s="14">
        <v>0.0708912037037037</v>
      </c>
      <c r="N13" s="16">
        <v>0.08385416666666667</v>
      </c>
      <c r="O13" s="120">
        <f>IF(T13&lt;=39,S13,0)</f>
        <v>0</v>
      </c>
      <c r="P13" s="121">
        <f>IF(AND(T13&gt;=40,T13&lt;=49),S13,0)</f>
        <v>1581700</v>
      </c>
      <c r="Q13" s="121">
        <f>IF(AND(T13&gt;=50,T13&lt;=59),S13,0)</f>
        <v>0</v>
      </c>
      <c r="R13" s="121">
        <f>IF(T13&gt;59,S13,0)</f>
        <v>0</v>
      </c>
      <c r="S13" s="122">
        <f>(G13*100000)-((MAX(H13:N15))*86400)</f>
        <v>1581700</v>
      </c>
      <c r="T13" s="123">
        <f ca="1">(YEAR(TODAY())-D13)</f>
        <v>42</v>
      </c>
      <c r="U13" s="124">
        <f>IF(O13=0,"",RANK(O13,$O$4:$O$136))</f>
      </c>
      <c r="V13" s="124">
        <f>IF(P13=0,"",RANK(P13,$P$4:$P$136))</f>
        <v>2</v>
      </c>
      <c r="W13" s="124">
        <f>IF(Q13=0,"",RANK(Q13,$Q$4:$Q$136))</f>
      </c>
      <c r="X13" s="127">
        <f>IF(R13=0,"",RANK(R13,$R$4:$R$136))</f>
      </c>
    </row>
    <row r="14" spans="2:24" ht="12.75">
      <c r="B14" s="106"/>
      <c r="C14" s="109"/>
      <c r="D14" s="112"/>
      <c r="E14" s="114"/>
      <c r="F14" s="112"/>
      <c r="G14" s="118"/>
      <c r="H14" s="19">
        <v>0.09745370370370371</v>
      </c>
      <c r="I14" s="15">
        <v>0.11157407407407406</v>
      </c>
      <c r="J14" s="15">
        <v>0.12523148148148147</v>
      </c>
      <c r="K14" s="15">
        <v>0.13998842592592592</v>
      </c>
      <c r="L14" s="15">
        <v>0.1539351851851852</v>
      </c>
      <c r="M14" s="15">
        <v>0.16880787037037037</v>
      </c>
      <c r="N14" s="20">
        <v>0.18240740740740743</v>
      </c>
      <c r="O14" s="120"/>
      <c r="P14" s="121"/>
      <c r="Q14" s="121"/>
      <c r="R14" s="121"/>
      <c r="S14" s="122"/>
      <c r="T14" s="123"/>
      <c r="U14" s="125"/>
      <c r="V14" s="125"/>
      <c r="W14" s="125"/>
      <c r="X14" s="128"/>
    </row>
    <row r="15" spans="2:24" ht="13.5" thickBot="1">
      <c r="B15" s="107"/>
      <c r="C15" s="110"/>
      <c r="D15" s="113"/>
      <c r="E15" s="115"/>
      <c r="F15" s="113"/>
      <c r="G15" s="119"/>
      <c r="H15" s="22">
        <v>0.19652777777777777</v>
      </c>
      <c r="I15" s="22">
        <v>0.21180555555555555</v>
      </c>
      <c r="J15" s="22"/>
      <c r="K15" s="22"/>
      <c r="L15" s="22"/>
      <c r="M15" s="22"/>
      <c r="N15" s="23"/>
      <c r="O15" s="120"/>
      <c r="P15" s="121"/>
      <c r="Q15" s="121"/>
      <c r="R15" s="121"/>
      <c r="S15" s="122"/>
      <c r="T15" s="123"/>
      <c r="U15" s="126"/>
      <c r="V15" s="126"/>
      <c r="W15" s="126"/>
      <c r="X15" s="129"/>
    </row>
    <row r="16" spans="2:24" ht="12.75">
      <c r="B16" s="105">
        <f>RANK(S16,$S$4:$S$136)</f>
        <v>23</v>
      </c>
      <c r="C16" s="108" t="s">
        <v>81</v>
      </c>
      <c r="D16" s="111">
        <v>1967</v>
      </c>
      <c r="E16" s="111">
        <v>28</v>
      </c>
      <c r="F16" s="116" t="s">
        <v>87</v>
      </c>
      <c r="G16" s="117">
        <f>COUNTA(H16:N18)</f>
        <v>8</v>
      </c>
      <c r="H16" s="14">
        <v>0.017361111111111112</v>
      </c>
      <c r="I16" s="15">
        <v>0.03738425925925926</v>
      </c>
      <c r="J16" s="14">
        <v>0.055150462962962964</v>
      </c>
      <c r="K16" s="14">
        <v>0.08333333333333333</v>
      </c>
      <c r="L16" s="14">
        <v>0.11666666666666665</v>
      </c>
      <c r="M16" s="14">
        <v>0.14618055555555556</v>
      </c>
      <c r="N16" s="16">
        <v>0.1845486111111111</v>
      </c>
      <c r="O16" s="120">
        <f>IF(T16&lt;=39,S16,0)</f>
        <v>0</v>
      </c>
      <c r="P16" s="121">
        <f>IF(AND(T16&gt;=40,T16&lt;=49),S16,0)</f>
        <v>781730</v>
      </c>
      <c r="Q16" s="121">
        <f>IF(AND(T16&gt;=50,T16&lt;=59),S16,0)</f>
        <v>0</v>
      </c>
      <c r="R16" s="121">
        <f>IF(T16&gt;59,S16,0)</f>
        <v>0</v>
      </c>
      <c r="S16" s="122">
        <f>(G16*100000)-((MAX(H16:N18))*86400)</f>
        <v>781730</v>
      </c>
      <c r="T16" s="123">
        <f ca="1">(YEAR(TODAY())-D16)</f>
        <v>47</v>
      </c>
      <c r="U16" s="124">
        <f>IF(O16=0,"",RANK(O16,$O$4:$O$136))</f>
      </c>
      <c r="V16" s="124">
        <f>IF(P16=0,"",RANK(P16,$P$4:$P$136))</f>
        <v>5</v>
      </c>
      <c r="W16" s="124">
        <f>IF(Q16=0,"",RANK(Q16,$Q$4:$Q$136))</f>
      </c>
      <c r="X16" s="127">
        <f>IF(R16=0,"",RANK(R16,$R$4:$R$136))</f>
      </c>
    </row>
    <row r="17" spans="2:24" ht="12.75">
      <c r="B17" s="106"/>
      <c r="C17" s="109"/>
      <c r="D17" s="112"/>
      <c r="E17" s="114"/>
      <c r="F17" s="112"/>
      <c r="G17" s="118"/>
      <c r="H17" s="19">
        <v>0.21145833333333333</v>
      </c>
      <c r="I17" s="15"/>
      <c r="J17" s="15"/>
      <c r="K17" s="15"/>
      <c r="L17" s="15"/>
      <c r="M17" s="15"/>
      <c r="N17" s="20"/>
      <c r="O17" s="120"/>
      <c r="P17" s="121"/>
      <c r="Q17" s="121"/>
      <c r="R17" s="121"/>
      <c r="S17" s="122"/>
      <c r="T17" s="123"/>
      <c r="U17" s="125"/>
      <c r="V17" s="125"/>
      <c r="W17" s="125"/>
      <c r="X17" s="128"/>
    </row>
    <row r="18" spans="2:24" ht="13.5" thickBot="1">
      <c r="B18" s="107"/>
      <c r="C18" s="110"/>
      <c r="D18" s="113"/>
      <c r="E18" s="115"/>
      <c r="F18" s="113"/>
      <c r="G18" s="119"/>
      <c r="H18" s="22"/>
      <c r="I18" s="22"/>
      <c r="J18" s="22"/>
      <c r="K18" s="22"/>
      <c r="L18" s="22"/>
      <c r="M18" s="22"/>
      <c r="N18" s="23"/>
      <c r="O18" s="120"/>
      <c r="P18" s="121"/>
      <c r="Q18" s="121"/>
      <c r="R18" s="121"/>
      <c r="S18" s="122"/>
      <c r="T18" s="123"/>
      <c r="U18" s="126"/>
      <c r="V18" s="126"/>
      <c r="W18" s="126"/>
      <c r="X18" s="129"/>
    </row>
    <row r="19" spans="2:24" ht="12.75">
      <c r="B19" s="105">
        <f>RANK(S19,$S$4:$S$136)</f>
        <v>3</v>
      </c>
      <c r="C19" s="108" t="s">
        <v>82</v>
      </c>
      <c r="D19" s="111">
        <v>1973</v>
      </c>
      <c r="E19" s="111">
        <v>30</v>
      </c>
      <c r="F19" s="116" t="s">
        <v>88</v>
      </c>
      <c r="G19" s="117">
        <f>COUNTA(H19:N21)</f>
        <v>16</v>
      </c>
      <c r="H19" s="14">
        <v>0.012152777777777778</v>
      </c>
      <c r="I19" s="15">
        <v>0.024189814814814817</v>
      </c>
      <c r="J19" s="14">
        <v>0.03576388888888889</v>
      </c>
      <c r="K19" s="14">
        <v>0.04780092592592592</v>
      </c>
      <c r="L19" s="14">
        <v>0.060995370370370366</v>
      </c>
      <c r="M19" s="14">
        <v>0.07390046296296296</v>
      </c>
      <c r="N19" s="16">
        <v>0.08732638888888888</v>
      </c>
      <c r="O19" s="120">
        <f>IF(T19&lt;=39,S19,0)</f>
        <v>0</v>
      </c>
      <c r="P19" s="121">
        <f>IF(AND(T19&gt;=40,T19&lt;=49),S19,0)</f>
        <v>1580830</v>
      </c>
      <c r="Q19" s="121">
        <f>IF(AND(T19&gt;=50,T19&lt;=59),S19,0)</f>
        <v>0</v>
      </c>
      <c r="R19" s="121">
        <f>IF(T19&gt;59,S19,0)</f>
        <v>0</v>
      </c>
      <c r="S19" s="122">
        <f>(G19*100000)-((MAX(H19:N21))*86400)</f>
        <v>1580830</v>
      </c>
      <c r="T19" s="123">
        <f ca="1">(YEAR(TODAY())-D19)</f>
        <v>41</v>
      </c>
      <c r="U19" s="124">
        <f>IF(O19=0,"",RANK(O19,$O$4:$O$136))</f>
      </c>
      <c r="V19" s="124">
        <f>IF(P19=0,"",RANK(P19,$P$4:$P$136))</f>
        <v>3</v>
      </c>
      <c r="W19" s="124">
        <f>IF(Q19=0,"",RANK(Q19,$Q$4:$Q$136))</f>
      </c>
      <c r="X19" s="127">
        <f>IF(R19=0,"",RANK(R19,$R$4:$R$136))</f>
      </c>
    </row>
    <row r="20" spans="2:24" ht="12.75">
      <c r="B20" s="106"/>
      <c r="C20" s="109"/>
      <c r="D20" s="112"/>
      <c r="E20" s="114"/>
      <c r="F20" s="112"/>
      <c r="G20" s="118"/>
      <c r="H20" s="19">
        <v>0.10179398148148149</v>
      </c>
      <c r="I20" s="15">
        <v>0.11591435185185185</v>
      </c>
      <c r="J20" s="15">
        <v>0.1300925925925926</v>
      </c>
      <c r="K20" s="15">
        <v>0.1439236111111111</v>
      </c>
      <c r="L20" s="15">
        <v>0.15902777777777777</v>
      </c>
      <c r="M20" s="15">
        <v>0.17500000000000002</v>
      </c>
      <c r="N20" s="20">
        <v>0.19056712962962963</v>
      </c>
      <c r="O20" s="120"/>
      <c r="P20" s="121"/>
      <c r="Q20" s="121"/>
      <c r="R20" s="121"/>
      <c r="S20" s="122"/>
      <c r="T20" s="123"/>
      <c r="U20" s="125"/>
      <c r="V20" s="125"/>
      <c r="W20" s="125"/>
      <c r="X20" s="128"/>
    </row>
    <row r="21" spans="2:24" ht="13.5" thickBot="1">
      <c r="B21" s="107"/>
      <c r="C21" s="110"/>
      <c r="D21" s="113"/>
      <c r="E21" s="115"/>
      <c r="F21" s="113"/>
      <c r="G21" s="119"/>
      <c r="H21" s="22">
        <v>0.20613425925925924</v>
      </c>
      <c r="I21" s="22">
        <v>0.22187500000000002</v>
      </c>
      <c r="J21" s="22"/>
      <c r="K21" s="22"/>
      <c r="L21" s="22"/>
      <c r="M21" s="22"/>
      <c r="N21" s="23"/>
      <c r="O21" s="120"/>
      <c r="P21" s="121"/>
      <c r="Q21" s="121"/>
      <c r="R21" s="121"/>
      <c r="S21" s="122"/>
      <c r="T21" s="123"/>
      <c r="U21" s="126"/>
      <c r="V21" s="126"/>
      <c r="W21" s="126"/>
      <c r="X21" s="129"/>
    </row>
    <row r="22" spans="2:24" ht="12.75">
      <c r="B22" s="105">
        <f>RANK(S22,$S$4:$S$136)</f>
        <v>29</v>
      </c>
      <c r="C22" s="108" t="s">
        <v>83</v>
      </c>
      <c r="D22" s="111">
        <v>1980</v>
      </c>
      <c r="E22" s="111">
        <v>41</v>
      </c>
      <c r="F22" s="116" t="s">
        <v>89</v>
      </c>
      <c r="G22" s="117">
        <f>COUNTA(H22:N24)</f>
        <v>4</v>
      </c>
      <c r="H22" s="14">
        <v>0.02349537037037037</v>
      </c>
      <c r="I22" s="15">
        <v>0.05416666666666667</v>
      </c>
      <c r="J22" s="14">
        <v>0.08315972222222222</v>
      </c>
      <c r="K22" s="14">
        <v>0.17077546296296298</v>
      </c>
      <c r="L22" s="14"/>
      <c r="M22" s="14"/>
      <c r="N22" s="16"/>
      <c r="O22" s="120">
        <f>IF(T22&lt;=39,S22,0)</f>
        <v>385245</v>
      </c>
      <c r="P22" s="121">
        <f>IF(AND(T22&gt;=40,T22&lt;=49),S22,0)</f>
        <v>0</v>
      </c>
      <c r="Q22" s="121">
        <f>IF(AND(T22&gt;=50,T22&lt;=59),S22,0)</f>
        <v>0</v>
      </c>
      <c r="R22" s="121">
        <f>IF(T22&gt;59,S22,0)</f>
        <v>0</v>
      </c>
      <c r="S22" s="122">
        <f>(G22*100000)-((MAX(H22:N24))*86400)</f>
        <v>385245</v>
      </c>
      <c r="T22" s="123">
        <f ca="1">(YEAR(TODAY())-D22)</f>
        <v>34</v>
      </c>
      <c r="U22" s="124">
        <f>IF(O22=0,"",RANK(O22,$O$4:$O$136))</f>
        <v>18</v>
      </c>
      <c r="V22" s="124">
        <f>IF(P22=0,"",RANK(P22,$P$4:$P$136))</f>
      </c>
      <c r="W22" s="124">
        <f>IF(Q22=0,"",RANK(Q22,$Q$4:$Q$136))</f>
      </c>
      <c r="X22" s="127">
        <f>IF(R22=0,"",RANK(R22,$R$4:$R$136))</f>
      </c>
    </row>
    <row r="23" spans="2:24" ht="12.75">
      <c r="B23" s="106"/>
      <c r="C23" s="109"/>
      <c r="D23" s="112"/>
      <c r="E23" s="114"/>
      <c r="F23" s="112"/>
      <c r="G23" s="118"/>
      <c r="H23" s="19"/>
      <c r="I23" s="15"/>
      <c r="J23" s="15"/>
      <c r="K23" s="15"/>
      <c r="L23" s="15"/>
      <c r="M23" s="15"/>
      <c r="N23" s="20"/>
      <c r="O23" s="120"/>
      <c r="P23" s="121"/>
      <c r="Q23" s="121"/>
      <c r="R23" s="121"/>
      <c r="S23" s="122"/>
      <c r="T23" s="123"/>
      <c r="U23" s="125"/>
      <c r="V23" s="125"/>
      <c r="W23" s="125"/>
      <c r="X23" s="128"/>
    </row>
    <row r="24" spans="2:24" ht="13.5" thickBot="1">
      <c r="B24" s="107"/>
      <c r="C24" s="110"/>
      <c r="D24" s="113"/>
      <c r="E24" s="115"/>
      <c r="F24" s="113"/>
      <c r="G24" s="119"/>
      <c r="H24" s="22"/>
      <c r="I24" s="22"/>
      <c r="J24" s="22"/>
      <c r="K24" s="22"/>
      <c r="L24" s="22"/>
      <c r="M24" s="22"/>
      <c r="N24" s="23"/>
      <c r="O24" s="120"/>
      <c r="P24" s="121"/>
      <c r="Q24" s="121"/>
      <c r="R24" s="121"/>
      <c r="S24" s="122"/>
      <c r="T24" s="123"/>
      <c r="U24" s="126"/>
      <c r="V24" s="126"/>
      <c r="W24" s="126"/>
      <c r="X24" s="129"/>
    </row>
    <row r="25" spans="2:24" ht="12.75">
      <c r="B25" s="105">
        <f>RANK(S25,$S$4:$S$136)</f>
        <v>8</v>
      </c>
      <c r="C25" s="108" t="s">
        <v>84</v>
      </c>
      <c r="D25" s="111">
        <v>1979</v>
      </c>
      <c r="E25" s="111">
        <v>22</v>
      </c>
      <c r="F25" s="116" t="s">
        <v>88</v>
      </c>
      <c r="G25" s="117">
        <f>COUNTA(H25:N27)</f>
        <v>12</v>
      </c>
      <c r="H25" s="14">
        <v>0.013078703703703703</v>
      </c>
      <c r="I25" s="15">
        <v>0.025231481481481483</v>
      </c>
      <c r="J25" s="14">
        <v>0.038599537037037036</v>
      </c>
      <c r="K25" s="14">
        <v>0.05254629629629629</v>
      </c>
      <c r="L25" s="14">
        <v>0.06747685185185186</v>
      </c>
      <c r="M25" s="14">
        <v>0.08313657407407408</v>
      </c>
      <c r="N25" s="16">
        <v>0.09837962962962964</v>
      </c>
      <c r="O25" s="120">
        <f>IF(T25&lt;=39,S25,0)</f>
        <v>1182890</v>
      </c>
      <c r="P25" s="121">
        <f>IF(AND(T25&gt;=40,T25&lt;=49),S25,0)</f>
        <v>0</v>
      </c>
      <c r="Q25" s="121">
        <f>IF(AND(T25&gt;=50,T25&lt;=59),S25,0)</f>
        <v>0</v>
      </c>
      <c r="R25" s="121">
        <f>IF(T25&gt;59,S25,0)</f>
        <v>0</v>
      </c>
      <c r="S25" s="122">
        <f>(G25*100000)-((MAX(H25:N27))*86400)</f>
        <v>1182890</v>
      </c>
      <c r="T25" s="123">
        <f ca="1">(YEAR(TODAY())-D25)</f>
        <v>35</v>
      </c>
      <c r="U25" s="124">
        <f>IF(O25=0,"",RANK(O25,$O$4:$O$136))</f>
        <v>5</v>
      </c>
      <c r="V25" s="124">
        <f>IF(P25=0,"",RANK(P25,$P$4:$P$136))</f>
      </c>
      <c r="W25" s="124">
        <f>IF(Q25=0,"",RANK(Q25,$Q$4:$Q$136))</f>
      </c>
      <c r="X25" s="127">
        <f>IF(R25=0,"",RANK(R25,$R$4:$R$136))</f>
      </c>
    </row>
    <row r="26" spans="2:24" ht="12.75">
      <c r="B26" s="106"/>
      <c r="C26" s="109"/>
      <c r="D26" s="112"/>
      <c r="E26" s="114"/>
      <c r="F26" s="112"/>
      <c r="G26" s="118"/>
      <c r="H26" s="19">
        <v>0.11475694444444444</v>
      </c>
      <c r="I26" s="15">
        <v>0.13292824074074075</v>
      </c>
      <c r="J26" s="15">
        <v>0.15306712962962962</v>
      </c>
      <c r="K26" s="15">
        <v>0.17199074074074075</v>
      </c>
      <c r="L26" s="15">
        <v>0.19803240740740743</v>
      </c>
      <c r="M26" s="15"/>
      <c r="N26" s="20"/>
      <c r="O26" s="120"/>
      <c r="P26" s="121"/>
      <c r="Q26" s="121"/>
      <c r="R26" s="121"/>
      <c r="S26" s="122"/>
      <c r="T26" s="123"/>
      <c r="U26" s="125"/>
      <c r="V26" s="125"/>
      <c r="W26" s="125"/>
      <c r="X26" s="128"/>
    </row>
    <row r="27" spans="2:24" ht="13.5" thickBot="1">
      <c r="B27" s="107"/>
      <c r="C27" s="110"/>
      <c r="D27" s="113"/>
      <c r="E27" s="115"/>
      <c r="F27" s="113"/>
      <c r="G27" s="119"/>
      <c r="H27" s="22"/>
      <c r="I27" s="22"/>
      <c r="J27" s="22"/>
      <c r="K27" s="22"/>
      <c r="L27" s="22"/>
      <c r="M27" s="22"/>
      <c r="N27" s="23"/>
      <c r="O27" s="120"/>
      <c r="P27" s="121"/>
      <c r="Q27" s="121"/>
      <c r="R27" s="121"/>
      <c r="S27" s="122"/>
      <c r="T27" s="123"/>
      <c r="U27" s="126"/>
      <c r="V27" s="126"/>
      <c r="W27" s="126"/>
      <c r="X27" s="129"/>
    </row>
    <row r="28" spans="2:24" ht="12.75">
      <c r="B28" s="105">
        <f>RANK(S28,$S$4:$S$136)</f>
        <v>6</v>
      </c>
      <c r="C28" s="108" t="s">
        <v>85</v>
      </c>
      <c r="D28" s="111">
        <v>1977</v>
      </c>
      <c r="E28" s="111">
        <v>8</v>
      </c>
      <c r="F28" s="116" t="s">
        <v>90</v>
      </c>
      <c r="G28" s="117">
        <f>COUNTA(H28:N30)</f>
        <v>14</v>
      </c>
      <c r="H28" s="14">
        <v>0.01105324074074074</v>
      </c>
      <c r="I28" s="15">
        <v>0.022858796296296294</v>
      </c>
      <c r="J28" s="14">
        <v>0.03570601851851852</v>
      </c>
      <c r="K28" s="14">
        <v>0.0474537037037037</v>
      </c>
      <c r="L28" s="14">
        <v>0.06481481481481481</v>
      </c>
      <c r="M28" s="14">
        <v>0.0769675925925926</v>
      </c>
      <c r="N28" s="16">
        <v>0.0931712962962963</v>
      </c>
      <c r="O28" s="120">
        <f>IF(T28&lt;=39,S28,0)</f>
        <v>1381075</v>
      </c>
      <c r="P28" s="121">
        <f>IF(AND(T28&gt;=40,T28&lt;=49),S28,0)</f>
        <v>0</v>
      </c>
      <c r="Q28" s="121">
        <f>IF(AND(T28&gt;=50,T28&lt;=59),S28,0)</f>
        <v>0</v>
      </c>
      <c r="R28" s="121">
        <f>IF(T28&gt;59,S28,0)</f>
        <v>0</v>
      </c>
      <c r="S28" s="122">
        <f>(G28*100000)-((MAX(H28:N30))*86400)</f>
        <v>1381075</v>
      </c>
      <c r="T28" s="123">
        <f ca="1">(YEAR(TODAY())-D28)</f>
        <v>37</v>
      </c>
      <c r="U28" s="124">
        <f>IF(O28=0,"",RANK(O28,$O$4:$O$136))</f>
        <v>3</v>
      </c>
      <c r="V28" s="124">
        <f>IF(P28=0,"",RANK(P28,$P$4:$P$136))</f>
      </c>
      <c r="W28" s="124">
        <f>IF(Q28=0,"",RANK(Q28,$Q$4:$Q$136))</f>
      </c>
      <c r="X28" s="127">
        <f>IF(R28=0,"",RANK(R28,$R$4:$R$136))</f>
      </c>
    </row>
    <row r="29" spans="2:24" ht="12.75">
      <c r="B29" s="106"/>
      <c r="C29" s="109"/>
      <c r="D29" s="112"/>
      <c r="E29" s="114"/>
      <c r="F29" s="112"/>
      <c r="G29" s="118"/>
      <c r="H29" s="19">
        <v>0.10983796296296296</v>
      </c>
      <c r="I29" s="15">
        <v>0.13006944444444443</v>
      </c>
      <c r="J29" s="15">
        <v>0.14710648148148148</v>
      </c>
      <c r="K29" s="15">
        <v>0.16643518518518519</v>
      </c>
      <c r="L29" s="15">
        <v>0.18506944444444443</v>
      </c>
      <c r="M29" s="15">
        <v>0.20248842592592595</v>
      </c>
      <c r="N29" s="20">
        <v>0.21903935185185186</v>
      </c>
      <c r="O29" s="120"/>
      <c r="P29" s="121"/>
      <c r="Q29" s="121"/>
      <c r="R29" s="121"/>
      <c r="S29" s="122"/>
      <c r="T29" s="123"/>
      <c r="U29" s="125"/>
      <c r="V29" s="125"/>
      <c r="W29" s="125"/>
      <c r="X29" s="128"/>
    </row>
    <row r="30" spans="2:24" ht="13.5" thickBot="1">
      <c r="B30" s="107"/>
      <c r="C30" s="110"/>
      <c r="D30" s="113"/>
      <c r="E30" s="115"/>
      <c r="F30" s="113"/>
      <c r="G30" s="119"/>
      <c r="H30" s="22"/>
      <c r="I30" s="22"/>
      <c r="J30" s="22"/>
      <c r="K30" s="22"/>
      <c r="L30" s="22"/>
      <c r="M30" s="22"/>
      <c r="N30" s="23"/>
      <c r="O30" s="120"/>
      <c r="P30" s="121"/>
      <c r="Q30" s="121"/>
      <c r="R30" s="121"/>
      <c r="S30" s="122"/>
      <c r="T30" s="123"/>
      <c r="U30" s="126"/>
      <c r="V30" s="126"/>
      <c r="W30" s="126"/>
      <c r="X30" s="129"/>
    </row>
    <row r="31" spans="2:24" ht="12.75">
      <c r="B31" s="105">
        <f>RANK(S31,$S$4:$S$136)</f>
        <v>7</v>
      </c>
      <c r="C31" s="108" t="s">
        <v>86</v>
      </c>
      <c r="D31" s="111">
        <v>1991</v>
      </c>
      <c r="E31" s="111">
        <v>21</v>
      </c>
      <c r="F31" s="116" t="s">
        <v>88</v>
      </c>
      <c r="G31" s="117">
        <f>COUNTA(H31:N33)</f>
        <v>13</v>
      </c>
      <c r="H31" s="14">
        <v>0.013078703703703703</v>
      </c>
      <c r="I31" s="15">
        <v>0.025868055555555557</v>
      </c>
      <c r="J31" s="14">
        <v>0.040138888888888884</v>
      </c>
      <c r="K31" s="14">
        <v>0.05480324074074074</v>
      </c>
      <c r="L31" s="14">
        <v>0.06976851851851852</v>
      </c>
      <c r="M31" s="14">
        <v>0.08712962962962963</v>
      </c>
      <c r="N31" s="16">
        <v>0.10300925925925926</v>
      </c>
      <c r="O31" s="120">
        <f>IF(T31&lt;=39,S31,0)</f>
        <v>1281780</v>
      </c>
      <c r="P31" s="121">
        <f>IF(AND(T31&gt;=40,T31&lt;=49),S31,0)</f>
        <v>0</v>
      </c>
      <c r="Q31" s="121">
        <f>IF(AND(T31&gt;=50,T31&lt;=59),S31,0)</f>
        <v>0</v>
      </c>
      <c r="R31" s="121">
        <f>IF(T31&gt;59,S31,0)</f>
        <v>0</v>
      </c>
      <c r="S31" s="122">
        <f>(G31*100000)-((MAX(H31:N33))*86400)</f>
        <v>1281780</v>
      </c>
      <c r="T31" s="123">
        <f ca="1">(YEAR(TODAY())-D31)</f>
        <v>23</v>
      </c>
      <c r="U31" s="124">
        <f>IF(O31=0,"",RANK(O31,$O$4:$O$136))</f>
        <v>4</v>
      </c>
      <c r="V31" s="124">
        <f>IF(P31=0,"",RANK(P31,$P$4:$P$136))</f>
      </c>
      <c r="W31" s="124">
        <f>IF(Q31=0,"",RANK(Q31,$Q$4:$Q$136))</f>
      </c>
      <c r="X31" s="127">
        <f>IF(R31=0,"",RANK(R31,$R$4:$R$136))</f>
      </c>
    </row>
    <row r="32" spans="2:24" ht="12.75">
      <c r="B32" s="106"/>
      <c r="C32" s="109"/>
      <c r="D32" s="112"/>
      <c r="E32" s="114"/>
      <c r="F32" s="112"/>
      <c r="G32" s="118"/>
      <c r="H32" s="19">
        <v>0.11851851851851852</v>
      </c>
      <c r="I32" s="15">
        <v>0.13541666666666666</v>
      </c>
      <c r="J32" s="15">
        <v>0.1519675925925926</v>
      </c>
      <c r="K32" s="15">
        <v>0.17233796296296297</v>
      </c>
      <c r="L32" s="15">
        <v>0.19166666666666665</v>
      </c>
      <c r="M32" s="15">
        <v>0.2108796296296296</v>
      </c>
      <c r="N32" s="20"/>
      <c r="O32" s="120"/>
      <c r="P32" s="121"/>
      <c r="Q32" s="121"/>
      <c r="R32" s="121"/>
      <c r="S32" s="122"/>
      <c r="T32" s="123"/>
      <c r="U32" s="125"/>
      <c r="V32" s="125"/>
      <c r="W32" s="125"/>
      <c r="X32" s="128"/>
    </row>
    <row r="33" spans="2:24" ht="13.5" thickBot="1">
      <c r="B33" s="107"/>
      <c r="C33" s="110"/>
      <c r="D33" s="113"/>
      <c r="E33" s="115"/>
      <c r="F33" s="113"/>
      <c r="G33" s="119"/>
      <c r="H33" s="22"/>
      <c r="I33" s="22"/>
      <c r="J33" s="22"/>
      <c r="K33" s="22"/>
      <c r="L33" s="22"/>
      <c r="M33" s="22"/>
      <c r="N33" s="23"/>
      <c r="O33" s="120"/>
      <c r="P33" s="121"/>
      <c r="Q33" s="121"/>
      <c r="R33" s="121"/>
      <c r="S33" s="122"/>
      <c r="T33" s="123"/>
      <c r="U33" s="126"/>
      <c r="V33" s="126"/>
      <c r="W33" s="126"/>
      <c r="X33" s="129"/>
    </row>
    <row r="34" spans="2:24" ht="12.75">
      <c r="B34" s="105">
        <f>RANK(S34,$S$4:$S$136)</f>
        <v>25</v>
      </c>
      <c r="C34" s="108" t="s">
        <v>59</v>
      </c>
      <c r="D34" s="111">
        <v>1963</v>
      </c>
      <c r="E34" s="111">
        <v>25</v>
      </c>
      <c r="F34" s="116" t="s">
        <v>91</v>
      </c>
      <c r="G34" s="117">
        <f>COUNTA(H34:N36)</f>
        <v>7</v>
      </c>
      <c r="H34" s="14">
        <v>0.019328703703703702</v>
      </c>
      <c r="I34" s="15">
        <v>0.043750000000000004</v>
      </c>
      <c r="J34" s="14">
        <v>0.0787962962962963</v>
      </c>
      <c r="K34" s="14">
        <v>0.11041666666666666</v>
      </c>
      <c r="L34" s="14">
        <v>0.1361111111111111</v>
      </c>
      <c r="M34" s="14">
        <v>0.18006944444444442</v>
      </c>
      <c r="N34" s="16">
        <v>0.22465277777777778</v>
      </c>
      <c r="O34" s="120">
        <f>IF(T34&lt;=39,S34,0)</f>
        <v>0</v>
      </c>
      <c r="P34" s="121">
        <f>IF(AND(T34&gt;=40,T34&lt;=49),S34,0)</f>
        <v>0</v>
      </c>
      <c r="Q34" s="121">
        <f>IF(AND(T34&gt;=50,T34&lt;=59),S34,0)</f>
        <v>680590</v>
      </c>
      <c r="R34" s="121">
        <f>IF(T34&gt;59,S34,0)</f>
        <v>0</v>
      </c>
      <c r="S34" s="122">
        <f>(G34*100000)-((MAX(H34:N36))*86400)</f>
        <v>680590</v>
      </c>
      <c r="T34" s="123">
        <f ca="1">(YEAR(TODAY())-D34)</f>
        <v>51</v>
      </c>
      <c r="U34" s="124">
        <f>IF(O34=0,"",RANK(O34,$O$4:$O$136))</f>
      </c>
      <c r="V34" s="124">
        <f>IF(P34=0,"",RANK(P34,$P$4:$P$136))</f>
      </c>
      <c r="W34" s="124">
        <f>IF(Q34=0,"",RANK(Q34,$Q$4:$Q$136))</f>
        <v>4</v>
      </c>
      <c r="X34" s="127">
        <f>IF(R34=0,"",RANK(R34,$R$4:$R$136))</f>
      </c>
    </row>
    <row r="35" spans="2:24" ht="12.75">
      <c r="B35" s="106"/>
      <c r="C35" s="109"/>
      <c r="D35" s="112"/>
      <c r="E35" s="114"/>
      <c r="F35" s="112"/>
      <c r="G35" s="118"/>
      <c r="H35" s="19"/>
      <c r="I35" s="15"/>
      <c r="J35" s="15"/>
      <c r="K35" s="15"/>
      <c r="L35" s="15"/>
      <c r="M35" s="15"/>
      <c r="N35" s="20"/>
      <c r="O35" s="120"/>
      <c r="P35" s="121"/>
      <c r="Q35" s="121"/>
      <c r="R35" s="121"/>
      <c r="S35" s="122"/>
      <c r="T35" s="123"/>
      <c r="U35" s="125"/>
      <c r="V35" s="125"/>
      <c r="W35" s="125"/>
      <c r="X35" s="128"/>
    </row>
    <row r="36" spans="2:24" ht="13.5" thickBot="1">
      <c r="B36" s="107"/>
      <c r="C36" s="110"/>
      <c r="D36" s="113"/>
      <c r="E36" s="115"/>
      <c r="F36" s="113"/>
      <c r="G36" s="119"/>
      <c r="H36" s="22"/>
      <c r="I36" s="22"/>
      <c r="J36" s="22"/>
      <c r="K36" s="22"/>
      <c r="L36" s="22"/>
      <c r="M36" s="22"/>
      <c r="N36" s="23"/>
      <c r="O36" s="120"/>
      <c r="P36" s="121"/>
      <c r="Q36" s="121"/>
      <c r="R36" s="121"/>
      <c r="S36" s="122"/>
      <c r="T36" s="123"/>
      <c r="U36" s="126"/>
      <c r="V36" s="126"/>
      <c r="W36" s="126"/>
      <c r="X36" s="129"/>
    </row>
    <row r="37" spans="2:24" ht="12.75">
      <c r="B37" s="105">
        <f>RANK(S37,$S$4:$S$136)</f>
        <v>16</v>
      </c>
      <c r="C37" s="108" t="s">
        <v>92</v>
      </c>
      <c r="D37" s="111">
        <v>1964</v>
      </c>
      <c r="E37" s="111">
        <v>4</v>
      </c>
      <c r="F37" s="116" t="s">
        <v>100</v>
      </c>
      <c r="G37" s="117">
        <f>COUNTA(H37:N39)</f>
        <v>9</v>
      </c>
      <c r="H37" s="14">
        <v>0.015046296296296295</v>
      </c>
      <c r="I37" s="15">
        <v>0.03177083333333333</v>
      </c>
      <c r="J37" s="14">
        <v>0.04959490740740741</v>
      </c>
      <c r="K37" s="14">
        <v>0.06805555555555555</v>
      </c>
      <c r="L37" s="14">
        <v>0.0927662037037037</v>
      </c>
      <c r="M37" s="14">
        <v>0.1103587962962963</v>
      </c>
      <c r="N37" s="16">
        <v>0.13177083333333334</v>
      </c>
      <c r="O37" s="120">
        <f>IF(T37&lt;=39,S37,0)</f>
        <v>0</v>
      </c>
      <c r="P37" s="121">
        <f>IF(AND(T37&gt;=40,T37&lt;=49),S37,0)</f>
        <v>0</v>
      </c>
      <c r="Q37" s="121">
        <f>IF(AND(T37&gt;=50,T37&lt;=59),S37,0)</f>
        <v>885020</v>
      </c>
      <c r="R37" s="121">
        <f>IF(T37&gt;59,S37,0)</f>
        <v>0</v>
      </c>
      <c r="S37" s="122">
        <f>(G37*100000)-((MAX(H37:N39))*86400)</f>
        <v>885020</v>
      </c>
      <c r="T37" s="123">
        <f ca="1">(YEAR(TODAY())-D37)</f>
        <v>50</v>
      </c>
      <c r="U37" s="124">
        <f>IF(O37=0,"",RANK(O37,$O$4:$O$136))</f>
      </c>
      <c r="V37" s="124">
        <f>IF(P37=0,"",RANK(P37,$P$4:$P$136))</f>
      </c>
      <c r="W37" s="124">
        <f>IF(Q37=0,"",RANK(Q37,$Q$4:$Q$136))</f>
        <v>2</v>
      </c>
      <c r="X37" s="127">
        <f>IF(R37=0,"",RANK(R37,$R$4:$R$136))</f>
      </c>
    </row>
    <row r="38" spans="2:24" ht="12.75">
      <c r="B38" s="106"/>
      <c r="C38" s="109"/>
      <c r="D38" s="112"/>
      <c r="E38" s="114"/>
      <c r="F38" s="112"/>
      <c r="G38" s="118"/>
      <c r="H38" s="19">
        <v>0.1502314814814815</v>
      </c>
      <c r="I38" s="15">
        <v>0.17337962962962963</v>
      </c>
      <c r="J38" s="15"/>
      <c r="K38" s="15"/>
      <c r="L38" s="15"/>
      <c r="M38" s="15"/>
      <c r="N38" s="20"/>
      <c r="O38" s="120"/>
      <c r="P38" s="121"/>
      <c r="Q38" s="121"/>
      <c r="R38" s="121"/>
      <c r="S38" s="122"/>
      <c r="T38" s="123"/>
      <c r="U38" s="125"/>
      <c r="V38" s="125"/>
      <c r="W38" s="125"/>
      <c r="X38" s="128"/>
    </row>
    <row r="39" spans="2:24" ht="13.5" thickBot="1">
      <c r="B39" s="107"/>
      <c r="C39" s="110"/>
      <c r="D39" s="113"/>
      <c r="E39" s="115"/>
      <c r="F39" s="113"/>
      <c r="G39" s="119"/>
      <c r="H39" s="22"/>
      <c r="I39" s="22"/>
      <c r="J39" s="22"/>
      <c r="K39" s="22"/>
      <c r="L39" s="22"/>
      <c r="M39" s="22"/>
      <c r="N39" s="23"/>
      <c r="O39" s="120"/>
      <c r="P39" s="121"/>
      <c r="Q39" s="121"/>
      <c r="R39" s="121"/>
      <c r="S39" s="122"/>
      <c r="T39" s="123"/>
      <c r="U39" s="126"/>
      <c r="V39" s="126"/>
      <c r="W39" s="126"/>
      <c r="X39" s="129"/>
    </row>
    <row r="40" spans="2:24" ht="12.75">
      <c r="B40" s="105">
        <f>RANK(S40,$S$4:$S$136)</f>
        <v>1</v>
      </c>
      <c r="C40" s="108" t="s">
        <v>93</v>
      </c>
      <c r="D40" s="111">
        <v>1968</v>
      </c>
      <c r="E40" s="111">
        <v>33</v>
      </c>
      <c r="F40" s="116" t="s">
        <v>142</v>
      </c>
      <c r="G40" s="117">
        <f>COUNTA(H40:N42)</f>
        <v>19</v>
      </c>
      <c r="H40" s="14">
        <v>0.010300925925925927</v>
      </c>
      <c r="I40" s="15">
        <v>0.020601851851851854</v>
      </c>
      <c r="J40" s="14">
        <v>0.03125</v>
      </c>
      <c r="K40" s="14">
        <v>0.04178240740740741</v>
      </c>
      <c r="L40" s="14">
        <v>0.05219907407407407</v>
      </c>
      <c r="M40" s="14">
        <v>0.06284722222222222</v>
      </c>
      <c r="N40" s="16">
        <v>0.07390046296296296</v>
      </c>
      <c r="O40" s="120">
        <f>IF(T40&lt;=39,S40,0)</f>
        <v>0</v>
      </c>
      <c r="P40" s="121">
        <f>IF(AND(T40&gt;=40,T40&lt;=49),S40,0)</f>
        <v>1881850</v>
      </c>
      <c r="Q40" s="121">
        <f>IF(AND(T40&gt;=50,T40&lt;=59),S40,0)</f>
        <v>0</v>
      </c>
      <c r="R40" s="121">
        <f>IF(T40&gt;59,S40,0)</f>
        <v>0</v>
      </c>
      <c r="S40" s="122">
        <f>(G40*100000)-((MAX(H40:N42))*86400)</f>
        <v>1881850</v>
      </c>
      <c r="T40" s="123">
        <f ca="1">(YEAR(TODAY())-D40)</f>
        <v>46</v>
      </c>
      <c r="U40" s="124">
        <f>IF(O40=0,"",RANK(O40,$O$4:$O$136))</f>
      </c>
      <c r="V40" s="124">
        <f>IF(P40=0,"",RANK(P40,$P$4:$P$136))</f>
        <v>1</v>
      </c>
      <c r="W40" s="124">
        <f>IF(Q40=0,"",RANK(Q40,$Q$4:$Q$136))</f>
      </c>
      <c r="X40" s="127">
        <f>IF(R40=0,"",RANK(R40,$R$4:$R$136))</f>
      </c>
    </row>
    <row r="41" spans="2:24" ht="12.75">
      <c r="B41" s="106"/>
      <c r="C41" s="109"/>
      <c r="D41" s="112"/>
      <c r="E41" s="114"/>
      <c r="F41" s="112"/>
      <c r="G41" s="118"/>
      <c r="H41" s="19">
        <v>0.08443287037037038</v>
      </c>
      <c r="I41" s="15">
        <v>0.09542824074074074</v>
      </c>
      <c r="J41" s="15">
        <v>0.10584490740740742</v>
      </c>
      <c r="K41" s="15">
        <v>0.1170138888888889</v>
      </c>
      <c r="L41" s="15">
        <v>0.12766203703703705</v>
      </c>
      <c r="M41" s="15">
        <v>0.13848379629629629</v>
      </c>
      <c r="N41" s="20">
        <v>0.14965277777777777</v>
      </c>
      <c r="O41" s="120"/>
      <c r="P41" s="121"/>
      <c r="Q41" s="121"/>
      <c r="R41" s="121"/>
      <c r="S41" s="122"/>
      <c r="T41" s="123"/>
      <c r="U41" s="125"/>
      <c r="V41" s="125"/>
      <c r="W41" s="125"/>
      <c r="X41" s="128"/>
    </row>
    <row r="42" spans="2:24" ht="13.5" thickBot="1">
      <c r="B42" s="107"/>
      <c r="C42" s="110"/>
      <c r="D42" s="113"/>
      <c r="E42" s="115"/>
      <c r="F42" s="113"/>
      <c r="G42" s="119"/>
      <c r="H42" s="22">
        <v>0.1607060185185185</v>
      </c>
      <c r="I42" s="22">
        <v>0.17158564814814814</v>
      </c>
      <c r="J42" s="22">
        <v>0.18333333333333335</v>
      </c>
      <c r="K42" s="22">
        <v>0.19652777777777777</v>
      </c>
      <c r="L42" s="22">
        <v>0.21006944444444445</v>
      </c>
      <c r="M42" s="22"/>
      <c r="N42" s="23"/>
      <c r="O42" s="120"/>
      <c r="P42" s="121"/>
      <c r="Q42" s="121"/>
      <c r="R42" s="121"/>
      <c r="S42" s="122"/>
      <c r="T42" s="123"/>
      <c r="U42" s="126"/>
      <c r="V42" s="126"/>
      <c r="W42" s="126"/>
      <c r="X42" s="129"/>
    </row>
    <row r="43" spans="2:24" ht="12.75">
      <c r="B43" s="105">
        <f>RANK(S43,$S$4:$S$136)</f>
        <v>10</v>
      </c>
      <c r="C43" s="108" t="s">
        <v>94</v>
      </c>
      <c r="D43" s="111">
        <v>1958</v>
      </c>
      <c r="E43" s="111">
        <v>31</v>
      </c>
      <c r="F43" s="116" t="s">
        <v>80</v>
      </c>
      <c r="G43" s="117">
        <f>COUNTA(H43:N45)</f>
        <v>11</v>
      </c>
      <c r="H43" s="14">
        <v>0.013194444444444444</v>
      </c>
      <c r="I43" s="15">
        <v>0.025405092592592594</v>
      </c>
      <c r="J43" s="14">
        <v>0.03958333333333333</v>
      </c>
      <c r="K43" s="14">
        <v>0.05476851851851852</v>
      </c>
      <c r="L43" s="14">
        <v>0.07037037037037037</v>
      </c>
      <c r="M43" s="14">
        <v>0.08715277777777779</v>
      </c>
      <c r="N43" s="16">
        <v>0.10804398148148148</v>
      </c>
      <c r="O43" s="120">
        <f>IF(T43&lt;=39,S43,0)</f>
        <v>0</v>
      </c>
      <c r="P43" s="121">
        <f>IF(AND(T43&gt;=40,T43&lt;=49),S43,0)</f>
        <v>0</v>
      </c>
      <c r="Q43" s="121">
        <f>IF(AND(T43&gt;=50,T43&lt;=59),S43,0)</f>
        <v>1082710</v>
      </c>
      <c r="R43" s="121">
        <f>IF(T43&gt;59,S43,0)</f>
        <v>0</v>
      </c>
      <c r="S43" s="122">
        <f>(G43*100000)-((MAX(H43:N45))*86400)</f>
        <v>1082710</v>
      </c>
      <c r="T43" s="123">
        <f ca="1">(YEAR(TODAY())-D43)</f>
        <v>56</v>
      </c>
      <c r="U43" s="124">
        <f>IF(O43=0,"",RANK(O43,$O$4:$O$136))</f>
      </c>
      <c r="V43" s="124">
        <f>IF(P43=0,"",RANK(P43,$P$4:$P$136))</f>
      </c>
      <c r="W43" s="124">
        <f>IF(Q43=0,"",RANK(Q43,$Q$4:$Q$136))</f>
        <v>1</v>
      </c>
      <c r="X43" s="127">
        <f>IF(R43=0,"",RANK(R43,$R$4:$R$136))</f>
      </c>
    </row>
    <row r="44" spans="2:24" ht="12.75">
      <c r="B44" s="106"/>
      <c r="C44" s="109"/>
      <c r="D44" s="112"/>
      <c r="E44" s="114"/>
      <c r="F44" s="112"/>
      <c r="G44" s="118"/>
      <c r="H44" s="19">
        <v>0.12418981481481482</v>
      </c>
      <c r="I44" s="15">
        <v>0.14623842592592592</v>
      </c>
      <c r="J44" s="15">
        <v>0.16886574074074076</v>
      </c>
      <c r="K44" s="15">
        <v>0.20011574074074076</v>
      </c>
      <c r="L44" s="15"/>
      <c r="M44" s="15"/>
      <c r="N44" s="20"/>
      <c r="O44" s="120"/>
      <c r="P44" s="121"/>
      <c r="Q44" s="121"/>
      <c r="R44" s="121"/>
      <c r="S44" s="122"/>
      <c r="T44" s="123"/>
      <c r="U44" s="125"/>
      <c r="V44" s="125"/>
      <c r="W44" s="125"/>
      <c r="X44" s="128"/>
    </row>
    <row r="45" spans="2:24" ht="13.5" thickBot="1">
      <c r="B45" s="107"/>
      <c r="C45" s="110"/>
      <c r="D45" s="113"/>
      <c r="E45" s="115"/>
      <c r="F45" s="113"/>
      <c r="G45" s="119"/>
      <c r="H45" s="22"/>
      <c r="I45" s="22"/>
      <c r="J45" s="22"/>
      <c r="K45" s="22"/>
      <c r="L45" s="22"/>
      <c r="M45" s="22"/>
      <c r="N45" s="23"/>
      <c r="O45" s="120"/>
      <c r="P45" s="121"/>
      <c r="Q45" s="121"/>
      <c r="R45" s="121"/>
      <c r="S45" s="122"/>
      <c r="T45" s="123"/>
      <c r="U45" s="126"/>
      <c r="V45" s="126"/>
      <c r="W45" s="126"/>
      <c r="X45" s="129"/>
    </row>
    <row r="46" spans="2:24" ht="12.75">
      <c r="B46" s="105">
        <f>RANK(S46,$S$4:$S$136)</f>
        <v>14</v>
      </c>
      <c r="C46" s="108" t="s">
        <v>95</v>
      </c>
      <c r="D46" s="111">
        <v>1979</v>
      </c>
      <c r="E46" s="111">
        <v>15</v>
      </c>
      <c r="F46" s="116" t="s">
        <v>101</v>
      </c>
      <c r="G46" s="117">
        <f>COUNTA(H46:N48)</f>
        <v>10</v>
      </c>
      <c r="H46" s="14">
        <v>0.013078703703703703</v>
      </c>
      <c r="I46" s="15">
        <v>0.02783564814814815</v>
      </c>
      <c r="J46" s="14">
        <v>0.04456018518518518</v>
      </c>
      <c r="K46" s="14">
        <v>0.06024305555555556</v>
      </c>
      <c r="L46" s="14">
        <v>0.07795138888888889</v>
      </c>
      <c r="M46" s="14">
        <v>0.09814814814814815</v>
      </c>
      <c r="N46" s="16">
        <v>0.12143518518518519</v>
      </c>
      <c r="O46" s="120">
        <f>IF(T46&lt;=39,S46,0)</f>
        <v>982970</v>
      </c>
      <c r="P46" s="121">
        <f>IF(AND(T46&gt;=40,T46&lt;=49),S46,0)</f>
        <v>0</v>
      </c>
      <c r="Q46" s="121">
        <f>IF(AND(T46&gt;=50,T46&lt;=59),S46,0)</f>
        <v>0</v>
      </c>
      <c r="R46" s="121">
        <f>IF(T46&gt;59,S46,0)</f>
        <v>0</v>
      </c>
      <c r="S46" s="122">
        <f>(G46*100000)-((MAX(H46:N48))*86400)</f>
        <v>982970</v>
      </c>
      <c r="T46" s="123">
        <f ca="1">(YEAR(TODAY())-D46)</f>
        <v>35</v>
      </c>
      <c r="U46" s="124">
        <f>IF(O46=0,"",RANK(O46,$O$4:$O$136))</f>
        <v>9</v>
      </c>
      <c r="V46" s="124">
        <f>IF(P46=0,"",RANK(P46,$P$4:$P$136))</f>
      </c>
      <c r="W46" s="124">
        <f>IF(Q46=0,"",RANK(Q46,$Q$4:$Q$136))</f>
      </c>
      <c r="X46" s="127">
        <f>IF(R46=0,"",RANK(R46,$R$4:$R$136))</f>
      </c>
    </row>
    <row r="47" spans="2:24" ht="12.75">
      <c r="B47" s="106"/>
      <c r="C47" s="109"/>
      <c r="D47" s="112"/>
      <c r="E47" s="114"/>
      <c r="F47" s="112"/>
      <c r="G47" s="118"/>
      <c r="H47" s="19">
        <v>0.14531249999999998</v>
      </c>
      <c r="I47" s="15">
        <v>0.17569444444444446</v>
      </c>
      <c r="J47" s="15">
        <v>0.1971064814814815</v>
      </c>
      <c r="K47" s="15"/>
      <c r="L47" s="15"/>
      <c r="M47" s="15"/>
      <c r="N47" s="20"/>
      <c r="O47" s="120"/>
      <c r="P47" s="121"/>
      <c r="Q47" s="121"/>
      <c r="R47" s="121"/>
      <c r="S47" s="122"/>
      <c r="T47" s="123"/>
      <c r="U47" s="125"/>
      <c r="V47" s="125"/>
      <c r="W47" s="125"/>
      <c r="X47" s="128"/>
    </row>
    <row r="48" spans="2:24" ht="13.5" thickBot="1">
      <c r="B48" s="107"/>
      <c r="C48" s="110"/>
      <c r="D48" s="113"/>
      <c r="E48" s="115"/>
      <c r="F48" s="113"/>
      <c r="G48" s="119"/>
      <c r="H48" s="22"/>
      <c r="I48" s="22"/>
      <c r="J48" s="22"/>
      <c r="K48" s="22"/>
      <c r="L48" s="22"/>
      <c r="M48" s="22"/>
      <c r="N48" s="23"/>
      <c r="O48" s="120"/>
      <c r="P48" s="121"/>
      <c r="Q48" s="121"/>
      <c r="R48" s="121"/>
      <c r="S48" s="122"/>
      <c r="T48" s="123"/>
      <c r="U48" s="126"/>
      <c r="V48" s="126"/>
      <c r="W48" s="126"/>
      <c r="X48" s="129"/>
    </row>
    <row r="49" spans="2:24" ht="12.75">
      <c r="B49" s="105">
        <f>RANK(S49,$S$4:$S$136)</f>
        <v>12</v>
      </c>
      <c r="C49" s="108" t="s">
        <v>96</v>
      </c>
      <c r="D49" s="111">
        <v>1977</v>
      </c>
      <c r="E49" s="111">
        <v>32</v>
      </c>
      <c r="F49" s="116" t="s">
        <v>102</v>
      </c>
      <c r="G49" s="117">
        <f>COUNTA(H49:N51)</f>
        <v>10</v>
      </c>
      <c r="H49" s="14">
        <v>0.013078703703703703</v>
      </c>
      <c r="I49" s="15">
        <v>0.028356481481481483</v>
      </c>
      <c r="J49" s="14">
        <v>0.043750000000000004</v>
      </c>
      <c r="K49" s="14">
        <v>0.06041666666666667</v>
      </c>
      <c r="L49" s="14">
        <v>0.07876157407407407</v>
      </c>
      <c r="M49" s="14">
        <v>0.10532407407407407</v>
      </c>
      <c r="N49" s="16">
        <v>0.12291666666666667</v>
      </c>
      <c r="O49" s="120">
        <f>IF(T49&lt;=39,S49,0)</f>
        <v>983650</v>
      </c>
      <c r="P49" s="121">
        <f>IF(AND(T49&gt;=40,T49&lt;=49),S49,0)</f>
        <v>0</v>
      </c>
      <c r="Q49" s="121">
        <f>IF(AND(T49&gt;=50,T49&lt;=59),S49,0)</f>
        <v>0</v>
      </c>
      <c r="R49" s="121">
        <f>IF(T49&gt;59,S49,0)</f>
        <v>0</v>
      </c>
      <c r="S49" s="122">
        <f>(G49*100000)-((MAX(H49:N51))*86400)</f>
        <v>983650</v>
      </c>
      <c r="T49" s="123">
        <f ca="1">(YEAR(TODAY())-D49)</f>
        <v>37</v>
      </c>
      <c r="U49" s="124">
        <f>IF(O49=0,"",RANK(O49,$O$4:$O$136))</f>
        <v>7</v>
      </c>
      <c r="V49" s="124">
        <f>IF(P49=0,"",RANK(P49,$P$4:$P$136))</f>
      </c>
      <c r="W49" s="124">
        <f>IF(Q49=0,"",RANK(Q49,$Q$4:$Q$136))</f>
      </c>
      <c r="X49" s="127">
        <f>IF(R49=0,"",RANK(R49,$R$4:$R$136))</f>
      </c>
    </row>
    <row r="50" spans="2:24" ht="12.75">
      <c r="B50" s="106"/>
      <c r="C50" s="109"/>
      <c r="D50" s="112"/>
      <c r="E50" s="114"/>
      <c r="F50" s="112"/>
      <c r="G50" s="118"/>
      <c r="H50" s="19">
        <v>0.14108796296296297</v>
      </c>
      <c r="I50" s="15">
        <v>0.1596064814814815</v>
      </c>
      <c r="J50" s="15">
        <v>0.18923611111111113</v>
      </c>
      <c r="K50" s="15"/>
      <c r="L50" s="15"/>
      <c r="M50" s="15"/>
      <c r="N50" s="20"/>
      <c r="O50" s="120"/>
      <c r="P50" s="121"/>
      <c r="Q50" s="121"/>
      <c r="R50" s="121"/>
      <c r="S50" s="122"/>
      <c r="T50" s="123"/>
      <c r="U50" s="125"/>
      <c r="V50" s="125"/>
      <c r="W50" s="125"/>
      <c r="X50" s="128"/>
    </row>
    <row r="51" spans="2:24" ht="13.5" thickBot="1">
      <c r="B51" s="107"/>
      <c r="C51" s="110"/>
      <c r="D51" s="113"/>
      <c r="E51" s="115"/>
      <c r="F51" s="113"/>
      <c r="G51" s="119"/>
      <c r="H51" s="22"/>
      <c r="I51" s="22"/>
      <c r="J51" s="22"/>
      <c r="K51" s="22"/>
      <c r="L51" s="22"/>
      <c r="M51" s="22"/>
      <c r="N51" s="23"/>
      <c r="O51" s="120"/>
      <c r="P51" s="121"/>
      <c r="Q51" s="121"/>
      <c r="R51" s="121"/>
      <c r="S51" s="122"/>
      <c r="T51" s="123"/>
      <c r="U51" s="126"/>
      <c r="V51" s="126"/>
      <c r="W51" s="126"/>
      <c r="X51" s="129"/>
    </row>
    <row r="52" spans="2:24" ht="12.75">
      <c r="B52" s="105">
        <f>RANK(S52,$S$4:$S$136)</f>
        <v>15</v>
      </c>
      <c r="C52" s="108" t="s">
        <v>97</v>
      </c>
      <c r="D52" s="111">
        <v>1990</v>
      </c>
      <c r="E52" s="111">
        <v>39</v>
      </c>
      <c r="F52" s="116" t="s">
        <v>103</v>
      </c>
      <c r="G52" s="117">
        <f>COUNTA(H52:N54)</f>
        <v>10</v>
      </c>
      <c r="H52" s="14">
        <v>0.012499999999999999</v>
      </c>
      <c r="I52" s="15">
        <v>0.025983796296296297</v>
      </c>
      <c r="J52" s="14">
        <v>0.04056712962962963</v>
      </c>
      <c r="K52" s="14">
        <v>0.05509259259259259</v>
      </c>
      <c r="L52" s="14">
        <v>0.08695601851851852</v>
      </c>
      <c r="M52" s="14">
        <v>0.10422453703703705</v>
      </c>
      <c r="N52" s="16">
        <v>0.12428240740740741</v>
      </c>
      <c r="O52" s="120">
        <f>IF(T52&lt;=39,S52,0)</f>
        <v>980800</v>
      </c>
      <c r="P52" s="121">
        <f>IF(AND(T52&gt;=40,T52&lt;=49),S52,0)</f>
        <v>0</v>
      </c>
      <c r="Q52" s="121">
        <f>IF(AND(T52&gt;=50,T52&lt;=59),S52,0)</f>
        <v>0</v>
      </c>
      <c r="R52" s="121">
        <f>IF(T52&gt;59,S52,0)</f>
        <v>0</v>
      </c>
      <c r="S52" s="122">
        <f>(G52*100000)-((MAX(H52:N54))*86400)</f>
        <v>980800</v>
      </c>
      <c r="T52" s="123">
        <f ca="1">(YEAR(TODAY())-D52)</f>
        <v>24</v>
      </c>
      <c r="U52" s="124">
        <f>IF(O52=0,"",RANK(O52,$O$4:$O$136))</f>
        <v>10</v>
      </c>
      <c r="V52" s="124">
        <f>IF(P52=0,"",RANK(P52,$P$4:$P$136))</f>
      </c>
      <c r="W52" s="124">
        <f>IF(Q52=0,"",RANK(Q52,$Q$4:$Q$136))</f>
      </c>
      <c r="X52" s="127">
        <f>IF(R52=0,"",RANK(R52,$R$4:$R$136))</f>
      </c>
    </row>
    <row r="53" spans="2:24" ht="12.75">
      <c r="B53" s="106"/>
      <c r="C53" s="109"/>
      <c r="D53" s="112"/>
      <c r="E53" s="114"/>
      <c r="F53" s="112"/>
      <c r="G53" s="118"/>
      <c r="H53" s="19">
        <v>0.1495949074074074</v>
      </c>
      <c r="I53" s="15">
        <v>0.17881944444444445</v>
      </c>
      <c r="J53" s="15">
        <v>0.2222222222222222</v>
      </c>
      <c r="K53" s="15"/>
      <c r="L53" s="15"/>
      <c r="M53" s="15"/>
      <c r="N53" s="20"/>
      <c r="O53" s="120"/>
      <c r="P53" s="121"/>
      <c r="Q53" s="121"/>
      <c r="R53" s="121"/>
      <c r="S53" s="122"/>
      <c r="T53" s="123"/>
      <c r="U53" s="125"/>
      <c r="V53" s="125"/>
      <c r="W53" s="125"/>
      <c r="X53" s="128"/>
    </row>
    <row r="54" spans="2:24" ht="13.5" thickBot="1">
      <c r="B54" s="107"/>
      <c r="C54" s="110"/>
      <c r="D54" s="113"/>
      <c r="E54" s="115"/>
      <c r="F54" s="113"/>
      <c r="G54" s="119"/>
      <c r="H54" s="22"/>
      <c r="I54" s="22"/>
      <c r="J54" s="22"/>
      <c r="K54" s="22"/>
      <c r="L54" s="22"/>
      <c r="M54" s="22"/>
      <c r="N54" s="23"/>
      <c r="O54" s="120"/>
      <c r="P54" s="121"/>
      <c r="Q54" s="121"/>
      <c r="R54" s="121"/>
      <c r="S54" s="122"/>
      <c r="T54" s="123"/>
      <c r="U54" s="126"/>
      <c r="V54" s="126"/>
      <c r="W54" s="126"/>
      <c r="X54" s="129"/>
    </row>
    <row r="55" spans="2:24" ht="12.75">
      <c r="B55" s="105">
        <f>RANK(S55,$S$4:$S$136)</f>
        <v>9</v>
      </c>
      <c r="C55" s="108" t="s">
        <v>98</v>
      </c>
      <c r="D55" s="111">
        <v>1949</v>
      </c>
      <c r="E55" s="111">
        <v>3</v>
      </c>
      <c r="F55" s="116" t="s">
        <v>104</v>
      </c>
      <c r="G55" s="117">
        <f>COUNTA(H55:N57)</f>
        <v>11</v>
      </c>
      <c r="H55" s="14">
        <v>0.012847222222222223</v>
      </c>
      <c r="I55" s="15">
        <v>0.02702546296296296</v>
      </c>
      <c r="J55" s="14">
        <v>0.04143518518518518</v>
      </c>
      <c r="K55" s="14">
        <v>0.05631944444444444</v>
      </c>
      <c r="L55" s="14">
        <v>0.0708912037037037</v>
      </c>
      <c r="M55" s="14">
        <v>0.08694444444444445</v>
      </c>
      <c r="N55" s="16">
        <v>0.10277777777777779</v>
      </c>
      <c r="O55" s="120">
        <f>IF(T55&lt;=39,S55,0)</f>
        <v>0</v>
      </c>
      <c r="P55" s="121">
        <f>IF(AND(T55&gt;=40,T55&lt;=49),S55,0)</f>
        <v>0</v>
      </c>
      <c r="Q55" s="121">
        <f>IF(AND(T55&gt;=50,T55&lt;=59),S55,0)</f>
        <v>0</v>
      </c>
      <c r="R55" s="121">
        <f>IF(T55&gt;59,S55,0)</f>
        <v>1084320</v>
      </c>
      <c r="S55" s="122">
        <f>(G55*100000)-((MAX(H55:N57))*86400)</f>
        <v>1084320</v>
      </c>
      <c r="T55" s="123">
        <f ca="1">(YEAR(TODAY())-D55)</f>
        <v>65</v>
      </c>
      <c r="U55" s="124">
        <f>IF(O55=0,"",RANK(O55,$O$4:$O$136))</f>
      </c>
      <c r="V55" s="124">
        <f>IF(P55=0,"",RANK(P55,$P$4:$P$136))</f>
      </c>
      <c r="W55" s="124">
        <f>IF(Q55=0,"",RANK(Q55,$Q$4:$Q$136))</f>
      </c>
      <c r="X55" s="127">
        <f>IF(R55=0,"",RANK(R55,$R$4:$R$136))</f>
        <v>1</v>
      </c>
    </row>
    <row r="56" spans="2:24" ht="12.75">
      <c r="B56" s="106"/>
      <c r="C56" s="109"/>
      <c r="D56" s="112"/>
      <c r="E56" s="114"/>
      <c r="F56" s="112"/>
      <c r="G56" s="118"/>
      <c r="H56" s="19">
        <v>0.11898148148148148</v>
      </c>
      <c r="I56" s="15">
        <v>0.13715277777777776</v>
      </c>
      <c r="J56" s="15">
        <v>0.15966435185185185</v>
      </c>
      <c r="K56" s="15">
        <v>0.18148148148148147</v>
      </c>
      <c r="L56" s="15"/>
      <c r="M56" s="15"/>
      <c r="N56" s="20"/>
      <c r="O56" s="120"/>
      <c r="P56" s="121"/>
      <c r="Q56" s="121"/>
      <c r="R56" s="121"/>
      <c r="S56" s="122"/>
      <c r="T56" s="123"/>
      <c r="U56" s="125"/>
      <c r="V56" s="125"/>
      <c r="W56" s="125"/>
      <c r="X56" s="128"/>
    </row>
    <row r="57" spans="2:24" ht="13.5" thickBot="1">
      <c r="B57" s="107"/>
      <c r="C57" s="110"/>
      <c r="D57" s="113"/>
      <c r="E57" s="115"/>
      <c r="F57" s="113"/>
      <c r="G57" s="119"/>
      <c r="H57" s="22"/>
      <c r="I57" s="22"/>
      <c r="J57" s="22"/>
      <c r="K57" s="22"/>
      <c r="L57" s="22"/>
      <c r="M57" s="22"/>
      <c r="N57" s="23"/>
      <c r="O57" s="120"/>
      <c r="P57" s="121"/>
      <c r="Q57" s="121"/>
      <c r="R57" s="121"/>
      <c r="S57" s="122"/>
      <c r="T57" s="123"/>
      <c r="U57" s="126"/>
      <c r="V57" s="126"/>
      <c r="W57" s="126"/>
      <c r="X57" s="129"/>
    </row>
    <row r="58" spans="2:24" ht="12.75">
      <c r="B58" s="105">
        <f>RANK(S58,$S$4:$S$136)</f>
        <v>21</v>
      </c>
      <c r="C58" s="108" t="s">
        <v>99</v>
      </c>
      <c r="D58" s="111">
        <v>1976</v>
      </c>
      <c r="E58" s="111">
        <v>19</v>
      </c>
      <c r="F58" s="116" t="s">
        <v>105</v>
      </c>
      <c r="G58" s="117">
        <f>COUNTA(H58:N60)</f>
        <v>8</v>
      </c>
      <c r="H58" s="14">
        <v>0.016145833333333335</v>
      </c>
      <c r="I58" s="15">
        <v>0.03356481481481482</v>
      </c>
      <c r="J58" s="14">
        <v>0.05150462962962963</v>
      </c>
      <c r="K58" s="14">
        <v>0.07118055555555557</v>
      </c>
      <c r="L58" s="14">
        <v>0.09675925925925925</v>
      </c>
      <c r="M58" s="14">
        <v>0.12372685185185185</v>
      </c>
      <c r="N58" s="16">
        <v>0.14710648148148148</v>
      </c>
      <c r="O58" s="120">
        <f>IF(T58&lt;=39,S58,0)</f>
        <v>783740</v>
      </c>
      <c r="P58" s="121">
        <f>IF(AND(T58&gt;=40,T58&lt;=49),S58,0)</f>
        <v>0</v>
      </c>
      <c r="Q58" s="121">
        <f>IF(AND(T58&gt;=50,T58&lt;=59),S58,0)</f>
        <v>0</v>
      </c>
      <c r="R58" s="121">
        <f>IF(T58&gt;59,S58,0)</f>
        <v>0</v>
      </c>
      <c r="S58" s="122">
        <f>(G58*100000)-((MAX(H58:N60))*86400)</f>
        <v>783740</v>
      </c>
      <c r="T58" s="123">
        <f ca="1">(YEAR(TODAY())-D58)</f>
        <v>38</v>
      </c>
      <c r="U58" s="124">
        <f>IF(O58=0,"",RANK(O58,$O$4:$O$136))</f>
        <v>13</v>
      </c>
      <c r="V58" s="124">
        <f>IF(P58=0,"",RANK(P58,$P$4:$P$136))</f>
      </c>
      <c r="W58" s="124">
        <f>IF(Q58=0,"",RANK(Q58,$Q$4:$Q$136))</f>
      </c>
      <c r="X58" s="127">
        <f>IF(R58=0,"",RANK(R58,$R$4:$R$136))</f>
      </c>
    </row>
    <row r="59" spans="2:24" ht="12.75">
      <c r="B59" s="106"/>
      <c r="C59" s="109"/>
      <c r="D59" s="112"/>
      <c r="E59" s="114"/>
      <c r="F59" s="112"/>
      <c r="G59" s="118"/>
      <c r="H59" s="19">
        <v>0.18819444444444444</v>
      </c>
      <c r="I59" s="15"/>
      <c r="J59" s="15"/>
      <c r="K59" s="15"/>
      <c r="L59" s="15"/>
      <c r="M59" s="15"/>
      <c r="N59" s="20"/>
      <c r="O59" s="120"/>
      <c r="P59" s="121"/>
      <c r="Q59" s="121"/>
      <c r="R59" s="121"/>
      <c r="S59" s="122"/>
      <c r="T59" s="123"/>
      <c r="U59" s="125"/>
      <c r="V59" s="125"/>
      <c r="W59" s="125"/>
      <c r="X59" s="128"/>
    </row>
    <row r="60" spans="2:24" ht="13.5" thickBot="1">
      <c r="B60" s="107"/>
      <c r="C60" s="110"/>
      <c r="D60" s="113"/>
      <c r="E60" s="115"/>
      <c r="F60" s="113"/>
      <c r="G60" s="119"/>
      <c r="H60" s="22"/>
      <c r="I60" s="22"/>
      <c r="J60" s="22"/>
      <c r="K60" s="22"/>
      <c r="L60" s="22"/>
      <c r="M60" s="22"/>
      <c r="N60" s="23"/>
      <c r="O60" s="120"/>
      <c r="P60" s="121"/>
      <c r="Q60" s="121"/>
      <c r="R60" s="121"/>
      <c r="S60" s="122"/>
      <c r="T60" s="123"/>
      <c r="U60" s="126"/>
      <c r="V60" s="126"/>
      <c r="W60" s="126"/>
      <c r="X60" s="129"/>
    </row>
    <row r="61" spans="2:24" ht="12.75">
      <c r="B61" s="105">
        <f>RANK(S61,$S$4:$S$136)</f>
        <v>26</v>
      </c>
      <c r="C61" s="108" t="s">
        <v>99</v>
      </c>
      <c r="D61" s="111">
        <v>2001</v>
      </c>
      <c r="E61" s="111">
        <v>20</v>
      </c>
      <c r="F61" s="116" t="s">
        <v>105</v>
      </c>
      <c r="G61" s="117">
        <f>COUNTA(H61:N63)</f>
        <v>5</v>
      </c>
      <c r="H61" s="14">
        <v>0.017361111111111112</v>
      </c>
      <c r="I61" s="15">
        <v>0.04456018518518518</v>
      </c>
      <c r="J61" s="14">
        <v>0.08153935185185185</v>
      </c>
      <c r="K61" s="14">
        <v>0.1328703703703704</v>
      </c>
      <c r="L61" s="14">
        <v>0.16527777777777777</v>
      </c>
      <c r="M61" s="14"/>
      <c r="N61" s="16"/>
      <c r="O61" s="120">
        <f>IF(T61&lt;=39,S61,0)</f>
        <v>485720</v>
      </c>
      <c r="P61" s="121">
        <f>IF(AND(T61&gt;=40,T61&lt;=49),S61,0)</f>
        <v>0</v>
      </c>
      <c r="Q61" s="121">
        <f>IF(AND(T61&gt;=50,T61&lt;=59),S61,0)</f>
        <v>0</v>
      </c>
      <c r="R61" s="121">
        <f>IF(T61&gt;59,S61,0)</f>
        <v>0</v>
      </c>
      <c r="S61" s="122">
        <f>(G61*100000)-((MAX(H61:N63))*86400)</f>
        <v>485720</v>
      </c>
      <c r="T61" s="123">
        <f ca="1">(YEAR(TODAY())-D61)</f>
        <v>13</v>
      </c>
      <c r="U61" s="124">
        <f>IF(O61=0,"",RANK(O61,$O$4:$O$136))</f>
        <v>16</v>
      </c>
      <c r="V61" s="124">
        <f>IF(P61=0,"",RANK(P61,$P$4:$P$136))</f>
      </c>
      <c r="W61" s="124">
        <f>IF(Q61=0,"",RANK(Q61,$Q$4:$Q$136))</f>
      </c>
      <c r="X61" s="127">
        <f>IF(R61=0,"",RANK(R61,$R$4:$R$136))</f>
      </c>
    </row>
    <row r="62" spans="2:24" ht="12.75">
      <c r="B62" s="106"/>
      <c r="C62" s="109"/>
      <c r="D62" s="112"/>
      <c r="E62" s="114"/>
      <c r="F62" s="112"/>
      <c r="G62" s="118"/>
      <c r="H62" s="19"/>
      <c r="I62" s="15"/>
      <c r="J62" s="15"/>
      <c r="K62" s="15"/>
      <c r="L62" s="15"/>
      <c r="M62" s="15"/>
      <c r="N62" s="20"/>
      <c r="O62" s="120"/>
      <c r="P62" s="121"/>
      <c r="Q62" s="121"/>
      <c r="R62" s="121"/>
      <c r="S62" s="122"/>
      <c r="T62" s="123"/>
      <c r="U62" s="125"/>
      <c r="V62" s="125"/>
      <c r="W62" s="125"/>
      <c r="X62" s="128"/>
    </row>
    <row r="63" spans="2:24" ht="13.5" thickBot="1">
      <c r="B63" s="107"/>
      <c r="C63" s="110"/>
      <c r="D63" s="113"/>
      <c r="E63" s="115"/>
      <c r="F63" s="113"/>
      <c r="G63" s="119"/>
      <c r="H63" s="22"/>
      <c r="I63" s="22"/>
      <c r="J63" s="22"/>
      <c r="K63" s="22"/>
      <c r="L63" s="22"/>
      <c r="M63" s="22"/>
      <c r="N63" s="23"/>
      <c r="O63" s="120"/>
      <c r="P63" s="121"/>
      <c r="Q63" s="121"/>
      <c r="R63" s="121"/>
      <c r="S63" s="122"/>
      <c r="T63" s="123"/>
      <c r="U63" s="126"/>
      <c r="V63" s="126"/>
      <c r="W63" s="126"/>
      <c r="X63" s="129"/>
    </row>
    <row r="64" spans="2:24" ht="12.75">
      <c r="B64" s="105">
        <f>RANK(S64,$S$4:$S$136)</f>
        <v>24</v>
      </c>
      <c r="C64" s="108" t="s">
        <v>106</v>
      </c>
      <c r="D64" s="111">
        <v>1983</v>
      </c>
      <c r="E64" s="111">
        <v>18</v>
      </c>
      <c r="F64" s="116" t="s">
        <v>138</v>
      </c>
      <c r="G64" s="117">
        <f>COUNTA(H64:N66)</f>
        <v>7</v>
      </c>
      <c r="H64" s="14">
        <v>0.016145833333333335</v>
      </c>
      <c r="I64" s="15">
        <v>0.038657407407407404</v>
      </c>
      <c r="J64" s="14">
        <v>0.06672453703703704</v>
      </c>
      <c r="K64" s="14">
        <v>0.09890046296296295</v>
      </c>
      <c r="L64" s="14">
        <v>0.12343749999999999</v>
      </c>
      <c r="M64" s="14">
        <v>0.1646412037037037</v>
      </c>
      <c r="N64" s="16">
        <v>0.19907407407407407</v>
      </c>
      <c r="O64" s="120">
        <f>IF(T64&lt;=39,S64,0)</f>
        <v>682800</v>
      </c>
      <c r="P64" s="121">
        <f>IF(AND(T64&gt;=40,T64&lt;=49),S64,0)</f>
        <v>0</v>
      </c>
      <c r="Q64" s="121">
        <f>IF(AND(T64&gt;=50,T64&lt;=59),S64,0)</f>
        <v>0</v>
      </c>
      <c r="R64" s="121">
        <f>IF(T64&gt;59,S64,0)</f>
        <v>0</v>
      </c>
      <c r="S64" s="122">
        <f>(G64*100000)-((MAX(H64:N66))*86400)</f>
        <v>682800</v>
      </c>
      <c r="T64" s="123">
        <f ca="1">(YEAR(TODAY())-D64)</f>
        <v>31</v>
      </c>
      <c r="U64" s="124">
        <f>IF(O64=0,"",RANK(O64,$O$4:$O$136))</f>
        <v>15</v>
      </c>
      <c r="V64" s="124">
        <f>IF(P64=0,"",RANK(P64,$P$4:$P$136))</f>
      </c>
      <c r="W64" s="124">
        <f>IF(Q64=0,"",RANK(Q64,$Q$4:$Q$136))</f>
      </c>
      <c r="X64" s="127">
        <f>IF(R64=0,"",RANK(R64,$R$4:$R$136))</f>
      </c>
    </row>
    <row r="65" spans="2:24" ht="12.75">
      <c r="B65" s="106"/>
      <c r="C65" s="109"/>
      <c r="D65" s="112"/>
      <c r="E65" s="114"/>
      <c r="F65" s="112"/>
      <c r="G65" s="118"/>
      <c r="H65" s="19"/>
      <c r="I65" s="15"/>
      <c r="J65" s="15"/>
      <c r="K65" s="15"/>
      <c r="L65" s="15"/>
      <c r="M65" s="15"/>
      <c r="N65" s="20"/>
      <c r="O65" s="120"/>
      <c r="P65" s="121"/>
      <c r="Q65" s="121"/>
      <c r="R65" s="121"/>
      <c r="S65" s="122"/>
      <c r="T65" s="123"/>
      <c r="U65" s="125"/>
      <c r="V65" s="125"/>
      <c r="W65" s="125"/>
      <c r="X65" s="128"/>
    </row>
    <row r="66" spans="2:24" ht="13.5" thickBot="1">
      <c r="B66" s="107"/>
      <c r="C66" s="110"/>
      <c r="D66" s="113"/>
      <c r="E66" s="115"/>
      <c r="F66" s="113"/>
      <c r="G66" s="119"/>
      <c r="H66" s="22"/>
      <c r="I66" s="22"/>
      <c r="J66" s="22"/>
      <c r="K66" s="22"/>
      <c r="L66" s="22"/>
      <c r="M66" s="22"/>
      <c r="N66" s="23"/>
      <c r="O66" s="120"/>
      <c r="P66" s="121"/>
      <c r="Q66" s="121"/>
      <c r="R66" s="121"/>
      <c r="S66" s="122"/>
      <c r="T66" s="123"/>
      <c r="U66" s="126"/>
      <c r="V66" s="126"/>
      <c r="W66" s="126"/>
      <c r="X66" s="129"/>
    </row>
    <row r="67" spans="2:24" ht="12.75">
      <c r="B67" s="105">
        <f>RANK(S67,$S$4:$S$136)</f>
        <v>13</v>
      </c>
      <c r="C67" s="108" t="s">
        <v>107</v>
      </c>
      <c r="D67" s="111">
        <v>1993</v>
      </c>
      <c r="E67" s="111">
        <v>29</v>
      </c>
      <c r="F67" s="116" t="s">
        <v>87</v>
      </c>
      <c r="G67" s="117">
        <f>COUNTA(H67:N69)</f>
        <v>10</v>
      </c>
      <c r="H67" s="14">
        <v>0.013078703703703703</v>
      </c>
      <c r="I67" s="15">
        <v>0.02534722222222222</v>
      </c>
      <c r="J67" s="14">
        <v>0.03935185185185185</v>
      </c>
      <c r="K67" s="14">
        <v>0.05457175925925926</v>
      </c>
      <c r="L67" s="14">
        <v>0.06984953703703704</v>
      </c>
      <c r="M67" s="14">
        <v>0.09050925925925925</v>
      </c>
      <c r="N67" s="16">
        <v>0.11232638888888889</v>
      </c>
      <c r="O67" s="120">
        <f>IF(T67&lt;=39,S67,0)</f>
        <v>983440</v>
      </c>
      <c r="P67" s="121">
        <f>IF(AND(T67&gt;=40,T67&lt;=49),S67,0)</f>
        <v>0</v>
      </c>
      <c r="Q67" s="121">
        <f>IF(AND(T67&gt;=50,T67&lt;=59),S67,0)</f>
        <v>0</v>
      </c>
      <c r="R67" s="121">
        <f>IF(T67&gt;59,S67,0)</f>
        <v>0</v>
      </c>
      <c r="S67" s="122">
        <f>(G67*100000)-((MAX(H67:N69))*86400)</f>
        <v>983440</v>
      </c>
      <c r="T67" s="123">
        <f ca="1">(YEAR(TODAY())-D67)</f>
        <v>21</v>
      </c>
      <c r="U67" s="124">
        <f>IF(O67=0,"",RANK(O67,$O$4:$O$136))</f>
        <v>8</v>
      </c>
      <c r="V67" s="124">
        <f>IF(P67=0,"",RANK(P67,$P$4:$P$136))</f>
      </c>
      <c r="W67" s="124">
        <f>IF(Q67=0,"",RANK(Q67,$Q$4:$Q$136))</f>
      </c>
      <c r="X67" s="127">
        <f>IF(R67=0,"",RANK(R67,$R$4:$R$136))</f>
      </c>
    </row>
    <row r="68" spans="2:24" ht="12.75">
      <c r="B68" s="106"/>
      <c r="C68" s="109"/>
      <c r="D68" s="112"/>
      <c r="E68" s="114"/>
      <c r="F68" s="112"/>
      <c r="G68" s="118"/>
      <c r="H68" s="19">
        <v>0.1519675925925926</v>
      </c>
      <c r="I68" s="15">
        <v>0.17233796296296297</v>
      </c>
      <c r="J68" s="15">
        <v>0.19166666666666665</v>
      </c>
      <c r="K68" s="15"/>
      <c r="L68" s="15"/>
      <c r="M68" s="15"/>
      <c r="N68" s="20"/>
      <c r="O68" s="120"/>
      <c r="P68" s="121"/>
      <c r="Q68" s="121"/>
      <c r="R68" s="121"/>
      <c r="S68" s="122"/>
      <c r="T68" s="123"/>
      <c r="U68" s="125"/>
      <c r="V68" s="125"/>
      <c r="W68" s="125"/>
      <c r="X68" s="128"/>
    </row>
    <row r="69" spans="2:24" ht="13.5" thickBot="1">
      <c r="B69" s="107"/>
      <c r="C69" s="110"/>
      <c r="D69" s="113"/>
      <c r="E69" s="115"/>
      <c r="F69" s="113"/>
      <c r="G69" s="119"/>
      <c r="H69" s="22"/>
      <c r="I69" s="22"/>
      <c r="J69" s="22"/>
      <c r="K69" s="22"/>
      <c r="L69" s="22"/>
      <c r="M69" s="22"/>
      <c r="N69" s="23"/>
      <c r="O69" s="120"/>
      <c r="P69" s="121"/>
      <c r="Q69" s="121"/>
      <c r="R69" s="121"/>
      <c r="S69" s="122"/>
      <c r="T69" s="123"/>
      <c r="U69" s="126"/>
      <c r="V69" s="126"/>
      <c r="W69" s="126"/>
      <c r="X69" s="129"/>
    </row>
    <row r="70" spans="2:24" ht="12.75">
      <c r="B70" s="105">
        <f>RANK(S70,$S$4:$S$136)</f>
        <v>11</v>
      </c>
      <c r="C70" s="108" t="s">
        <v>48</v>
      </c>
      <c r="D70" s="111">
        <v>1975</v>
      </c>
      <c r="E70" s="111">
        <v>34</v>
      </c>
      <c r="F70" s="116" t="s">
        <v>108</v>
      </c>
      <c r="G70" s="117">
        <f>COUNTA(H70:N72)</f>
        <v>10</v>
      </c>
      <c r="H70" s="14">
        <v>0.013078703703703703</v>
      </c>
      <c r="I70" s="15">
        <v>0.026909722222222224</v>
      </c>
      <c r="J70" s="14">
        <v>0.04131944444444444</v>
      </c>
      <c r="K70" s="14">
        <v>0.05576388888888889</v>
      </c>
      <c r="L70" s="14">
        <v>0.07170138888888888</v>
      </c>
      <c r="M70" s="14">
        <v>0.08865740740740741</v>
      </c>
      <c r="N70" s="16">
        <v>0.10943287037037037</v>
      </c>
      <c r="O70" s="120">
        <f>IF(T70&lt;=39,S70,0)</f>
        <v>984280</v>
      </c>
      <c r="P70" s="121">
        <f>IF(AND(T70&gt;=40,T70&lt;=49),S70,0)</f>
        <v>0</v>
      </c>
      <c r="Q70" s="121">
        <f>IF(AND(T70&gt;=50,T70&lt;=59),S70,0)</f>
        <v>0</v>
      </c>
      <c r="R70" s="121">
        <f>IF(T70&gt;59,S70,0)</f>
        <v>0</v>
      </c>
      <c r="S70" s="122">
        <f>(G70*100000)-((MAX(H70:N72))*86400)</f>
        <v>984280</v>
      </c>
      <c r="T70" s="123">
        <f ca="1">(YEAR(TODAY())-D70)</f>
        <v>39</v>
      </c>
      <c r="U70" s="124">
        <f>IF(O70=0,"",RANK(O70,$O$4:$O$136))</f>
        <v>6</v>
      </c>
      <c r="V70" s="124">
        <f>IF(P70=0,"",RANK(P70,$P$4:$P$136))</f>
      </c>
      <c r="W70" s="124">
        <f>IF(Q70=0,"",RANK(Q70,$Q$4:$Q$136))</f>
      </c>
      <c r="X70" s="127">
        <f>IF(R70=0,"",RANK(R70,$R$4:$R$136))</f>
      </c>
    </row>
    <row r="71" spans="2:24" ht="12.75">
      <c r="B71" s="106"/>
      <c r="C71" s="109"/>
      <c r="D71" s="112"/>
      <c r="E71" s="114"/>
      <c r="F71" s="112"/>
      <c r="G71" s="118"/>
      <c r="H71" s="19">
        <v>0.13449074074074074</v>
      </c>
      <c r="I71" s="15">
        <v>0.16197916666666667</v>
      </c>
      <c r="J71" s="15">
        <v>0.18194444444444444</v>
      </c>
      <c r="K71" s="15"/>
      <c r="L71" s="15"/>
      <c r="M71" s="15"/>
      <c r="N71" s="20"/>
      <c r="O71" s="120"/>
      <c r="P71" s="121"/>
      <c r="Q71" s="121"/>
      <c r="R71" s="121"/>
      <c r="S71" s="122"/>
      <c r="T71" s="123"/>
      <c r="U71" s="125"/>
      <c r="V71" s="125"/>
      <c r="W71" s="125"/>
      <c r="X71" s="128"/>
    </row>
    <row r="72" spans="2:24" ht="13.5" thickBot="1">
      <c r="B72" s="107"/>
      <c r="C72" s="110"/>
      <c r="D72" s="113"/>
      <c r="E72" s="115"/>
      <c r="F72" s="113"/>
      <c r="G72" s="119"/>
      <c r="H72" s="22"/>
      <c r="I72" s="22"/>
      <c r="J72" s="22"/>
      <c r="K72" s="22"/>
      <c r="L72" s="22"/>
      <c r="M72" s="22"/>
      <c r="N72" s="23"/>
      <c r="O72" s="120"/>
      <c r="P72" s="121"/>
      <c r="Q72" s="121"/>
      <c r="R72" s="121"/>
      <c r="S72" s="122"/>
      <c r="T72" s="123"/>
      <c r="U72" s="126"/>
      <c r="V72" s="126"/>
      <c r="W72" s="126"/>
      <c r="X72" s="129"/>
    </row>
    <row r="73" spans="2:24" ht="12.75">
      <c r="B73" s="105">
        <f>RANK(S73,$S$4:$S$136)</f>
        <v>17</v>
      </c>
      <c r="C73" s="108" t="s">
        <v>109</v>
      </c>
      <c r="D73" s="111">
        <v>1997</v>
      </c>
      <c r="E73" s="111">
        <v>35</v>
      </c>
      <c r="F73" s="116" t="s">
        <v>108</v>
      </c>
      <c r="G73" s="117">
        <f>COUNTA(H73:N75)</f>
        <v>9</v>
      </c>
      <c r="H73" s="14">
        <v>0.013425925925925924</v>
      </c>
      <c r="I73" s="15">
        <v>0.02685185185185185</v>
      </c>
      <c r="J73" s="14">
        <v>0.04131944444444444</v>
      </c>
      <c r="K73" s="14">
        <v>0.05576388888888889</v>
      </c>
      <c r="L73" s="14">
        <v>0.07170138888888888</v>
      </c>
      <c r="M73" s="14">
        <v>0.08865740740740741</v>
      </c>
      <c r="N73" s="16">
        <v>0.10943287037037037</v>
      </c>
      <c r="O73" s="120">
        <f>IF(T73&lt;=39,S73,0)</f>
        <v>884280</v>
      </c>
      <c r="P73" s="121">
        <f>IF(AND(T73&gt;=40,T73&lt;=49),S73,0)</f>
        <v>0</v>
      </c>
      <c r="Q73" s="121">
        <f>IF(AND(T73&gt;=50,T73&lt;=59),S73,0)</f>
        <v>0</v>
      </c>
      <c r="R73" s="121">
        <f>IF(T73&gt;59,S73,0)</f>
        <v>0</v>
      </c>
      <c r="S73" s="122">
        <f>(G73*100000)-((MAX(H73:N75))*86400)</f>
        <v>884280</v>
      </c>
      <c r="T73" s="123">
        <f ca="1">(YEAR(TODAY())-D73)</f>
        <v>17</v>
      </c>
      <c r="U73" s="124">
        <f>IF(O73=0,"",RANK(O73,$O$4:$O$136))</f>
        <v>11</v>
      </c>
      <c r="V73" s="124">
        <f>IF(P73=0,"",RANK(P73,$P$4:$P$136))</f>
      </c>
      <c r="W73" s="124">
        <f>IF(Q73=0,"",RANK(Q73,$Q$4:$Q$136))</f>
      </c>
      <c r="X73" s="127">
        <f>IF(R73=0,"",RANK(R73,$R$4:$R$136))</f>
      </c>
    </row>
    <row r="74" spans="2:24" ht="12.75">
      <c r="B74" s="106"/>
      <c r="C74" s="109"/>
      <c r="D74" s="112"/>
      <c r="E74" s="114"/>
      <c r="F74" s="112"/>
      <c r="G74" s="118"/>
      <c r="H74" s="19">
        <v>0.13449074074074074</v>
      </c>
      <c r="I74" s="15">
        <v>0.18194444444444444</v>
      </c>
      <c r="J74" s="15"/>
      <c r="K74" s="15"/>
      <c r="L74" s="15"/>
      <c r="M74" s="15"/>
      <c r="N74" s="20"/>
      <c r="O74" s="120"/>
      <c r="P74" s="121"/>
      <c r="Q74" s="121"/>
      <c r="R74" s="121"/>
      <c r="S74" s="122"/>
      <c r="T74" s="123"/>
      <c r="U74" s="125"/>
      <c r="V74" s="125"/>
      <c r="W74" s="125"/>
      <c r="X74" s="128"/>
    </row>
    <row r="75" spans="2:24" ht="13.5" thickBot="1">
      <c r="B75" s="107"/>
      <c r="C75" s="110"/>
      <c r="D75" s="113"/>
      <c r="E75" s="115"/>
      <c r="F75" s="113"/>
      <c r="G75" s="119"/>
      <c r="H75" s="22"/>
      <c r="I75" s="22"/>
      <c r="J75" s="22"/>
      <c r="K75" s="22"/>
      <c r="L75" s="22"/>
      <c r="M75" s="22"/>
      <c r="N75" s="23"/>
      <c r="O75" s="120"/>
      <c r="P75" s="121"/>
      <c r="Q75" s="121"/>
      <c r="R75" s="121"/>
      <c r="S75" s="122"/>
      <c r="T75" s="123"/>
      <c r="U75" s="126"/>
      <c r="V75" s="126"/>
      <c r="W75" s="126"/>
      <c r="X75" s="129"/>
    </row>
    <row r="76" spans="2:24" ht="12.75">
      <c r="B76" s="105">
        <f>RANK(S76,$S$4:$S$136)</f>
        <v>31</v>
      </c>
      <c r="C76" s="108" t="s">
        <v>110</v>
      </c>
      <c r="D76" s="111">
        <v>1973</v>
      </c>
      <c r="E76" s="111">
        <v>36</v>
      </c>
      <c r="F76" s="116" t="s">
        <v>111</v>
      </c>
      <c r="G76" s="117">
        <f>COUNTA(H76:N78)</f>
        <v>1</v>
      </c>
      <c r="H76" s="14">
        <v>0.04664351851851852</v>
      </c>
      <c r="I76" s="15"/>
      <c r="J76" s="14"/>
      <c r="K76" s="14"/>
      <c r="L76" s="14"/>
      <c r="M76" s="14"/>
      <c r="N76" s="16"/>
      <c r="O76" s="120">
        <f>IF(T76&lt;=39,S76,0)</f>
        <v>0</v>
      </c>
      <c r="P76" s="121">
        <f>IF(AND(T76&gt;=40,T76&lt;=49),S76,0)</f>
        <v>95970</v>
      </c>
      <c r="Q76" s="121">
        <f>IF(AND(T76&gt;=50,T76&lt;=59),S76,0)</f>
        <v>0</v>
      </c>
      <c r="R76" s="121">
        <f>IF(T76&gt;59,S76,0)</f>
        <v>0</v>
      </c>
      <c r="S76" s="122">
        <f>(G76*100000)-((MAX(H76:N78))*86400)</f>
        <v>95970</v>
      </c>
      <c r="T76" s="123">
        <f ca="1">(YEAR(TODAY())-D76)</f>
        <v>41</v>
      </c>
      <c r="U76" s="124">
        <f>IF(O76=0,"",RANK(O76,$O$4:$O$136))</f>
      </c>
      <c r="V76" s="124">
        <f>IF(P76=0,"",RANK(P76,$P$4:$P$136))</f>
        <v>8</v>
      </c>
      <c r="W76" s="124">
        <f>IF(Q76=0,"",RANK(Q76,$Q$4:$Q$136))</f>
      </c>
      <c r="X76" s="127">
        <f>IF(R76=0,"",RANK(R76,$R$4:$R$136))</f>
      </c>
    </row>
    <row r="77" spans="2:24" ht="12.75">
      <c r="B77" s="106"/>
      <c r="C77" s="109"/>
      <c r="D77" s="112"/>
      <c r="E77" s="114"/>
      <c r="F77" s="112"/>
      <c r="G77" s="118"/>
      <c r="H77" s="19"/>
      <c r="I77" s="15"/>
      <c r="J77" s="15"/>
      <c r="K77" s="15"/>
      <c r="L77" s="15"/>
      <c r="M77" s="15"/>
      <c r="N77" s="20"/>
      <c r="O77" s="120"/>
      <c r="P77" s="121"/>
      <c r="Q77" s="121"/>
      <c r="R77" s="121"/>
      <c r="S77" s="122"/>
      <c r="T77" s="123"/>
      <c r="U77" s="125"/>
      <c r="V77" s="125"/>
      <c r="W77" s="125"/>
      <c r="X77" s="128"/>
    </row>
    <row r="78" spans="2:24" ht="13.5" thickBot="1">
      <c r="B78" s="107"/>
      <c r="C78" s="110"/>
      <c r="D78" s="113"/>
      <c r="E78" s="115"/>
      <c r="F78" s="113"/>
      <c r="G78" s="119"/>
      <c r="H78" s="22"/>
      <c r="I78" s="22"/>
      <c r="J78" s="22"/>
      <c r="K78" s="22"/>
      <c r="L78" s="22"/>
      <c r="M78" s="22"/>
      <c r="N78" s="23"/>
      <c r="O78" s="120"/>
      <c r="P78" s="121"/>
      <c r="Q78" s="121"/>
      <c r="R78" s="121"/>
      <c r="S78" s="122"/>
      <c r="T78" s="123"/>
      <c r="U78" s="126"/>
      <c r="V78" s="126"/>
      <c r="W78" s="126"/>
      <c r="X78" s="129"/>
    </row>
    <row r="79" spans="2:24" ht="12.75">
      <c r="B79" s="105">
        <f>RANK(S79,$S$4:$S$136)</f>
        <v>4</v>
      </c>
      <c r="C79" s="108" t="s">
        <v>112</v>
      </c>
      <c r="D79" s="111">
        <v>1979</v>
      </c>
      <c r="E79" s="111">
        <v>37</v>
      </c>
      <c r="F79" s="116" t="s">
        <v>113</v>
      </c>
      <c r="G79" s="117">
        <f>COUNTA(H79:N81)</f>
        <v>15</v>
      </c>
      <c r="H79" s="14">
        <v>0.012499999999999999</v>
      </c>
      <c r="I79" s="15">
        <v>0.024131944444444445</v>
      </c>
      <c r="J79" s="14">
        <v>0.03726851851851851</v>
      </c>
      <c r="K79" s="14">
        <v>0.050173611111111106</v>
      </c>
      <c r="L79" s="14">
        <v>0.06394675925925926</v>
      </c>
      <c r="M79" s="14">
        <v>0.078125</v>
      </c>
      <c r="N79" s="16">
        <v>0.0939236111111111</v>
      </c>
      <c r="O79" s="120">
        <f>IF(T79&lt;=39,S79,0)</f>
        <v>1481375</v>
      </c>
      <c r="P79" s="121">
        <f>IF(AND(T79&gt;=40,T79&lt;=49),S79,0)</f>
        <v>0</v>
      </c>
      <c r="Q79" s="121">
        <f>IF(AND(T79&gt;=50,T79&lt;=59),S79,0)</f>
        <v>0</v>
      </c>
      <c r="R79" s="121">
        <f>IF(T79&gt;59,S79,0)</f>
        <v>0</v>
      </c>
      <c r="S79" s="122">
        <f>(G79*100000)-((MAX(H79:N81))*86400)</f>
        <v>1481375</v>
      </c>
      <c r="T79" s="123">
        <f ca="1">(YEAR(TODAY())-D79)</f>
        <v>35</v>
      </c>
      <c r="U79" s="124">
        <f>IF(O79=0,"",RANK(O79,$O$4:$O$136))</f>
        <v>1</v>
      </c>
      <c r="V79" s="124">
        <f>IF(P79=0,"",RANK(P79,$P$4:$P$136))</f>
      </c>
      <c r="W79" s="124">
        <f>IF(Q79=0,"",RANK(Q79,$Q$4:$Q$136))</f>
      </c>
      <c r="X79" s="127">
        <f>IF(R79=0,"",RANK(R79,$R$4:$R$136))</f>
      </c>
    </row>
    <row r="80" spans="2:24" ht="12.75">
      <c r="B80" s="106"/>
      <c r="C80" s="109"/>
      <c r="D80" s="112"/>
      <c r="E80" s="114"/>
      <c r="F80" s="112"/>
      <c r="G80" s="118"/>
      <c r="H80" s="19">
        <v>0.10856481481481482</v>
      </c>
      <c r="I80" s="15">
        <v>0.12291666666666667</v>
      </c>
      <c r="J80" s="15">
        <v>0.13784722222222223</v>
      </c>
      <c r="K80" s="15">
        <v>0.15324074074074073</v>
      </c>
      <c r="L80" s="15">
        <v>0.1675347222222222</v>
      </c>
      <c r="M80" s="15">
        <v>0.18333333333333335</v>
      </c>
      <c r="N80" s="20">
        <v>0.19988425925925926</v>
      </c>
      <c r="O80" s="120"/>
      <c r="P80" s="121"/>
      <c r="Q80" s="121"/>
      <c r="R80" s="121"/>
      <c r="S80" s="122"/>
      <c r="T80" s="123"/>
      <c r="U80" s="125"/>
      <c r="V80" s="125"/>
      <c r="W80" s="125"/>
      <c r="X80" s="128"/>
    </row>
    <row r="81" spans="2:24" ht="13.5" thickBot="1">
      <c r="B81" s="107"/>
      <c r="C81" s="110"/>
      <c r="D81" s="113"/>
      <c r="E81" s="115"/>
      <c r="F81" s="113"/>
      <c r="G81" s="119"/>
      <c r="H81" s="22">
        <v>0.21556712962962962</v>
      </c>
      <c r="I81" s="22"/>
      <c r="J81" s="22"/>
      <c r="K81" s="22"/>
      <c r="L81" s="22"/>
      <c r="M81" s="22"/>
      <c r="N81" s="23"/>
      <c r="O81" s="120"/>
      <c r="P81" s="121"/>
      <c r="Q81" s="121"/>
      <c r="R81" s="121"/>
      <c r="S81" s="122"/>
      <c r="T81" s="123"/>
      <c r="U81" s="126"/>
      <c r="V81" s="126"/>
      <c r="W81" s="126"/>
      <c r="X81" s="129"/>
    </row>
    <row r="82" spans="2:24" ht="12.75">
      <c r="B82" s="105">
        <f>RANK(S82,$S$4:$S$136)</f>
        <v>27</v>
      </c>
      <c r="C82" s="108" t="s">
        <v>116</v>
      </c>
      <c r="D82" s="111">
        <v>1973</v>
      </c>
      <c r="E82" s="111">
        <v>12</v>
      </c>
      <c r="F82" s="116" t="s">
        <v>117</v>
      </c>
      <c r="G82" s="117">
        <f>COUNTA(H82:N84)</f>
        <v>5</v>
      </c>
      <c r="H82" s="14">
        <v>0.022511574074074073</v>
      </c>
      <c r="I82" s="15">
        <v>0.04722222222222222</v>
      </c>
      <c r="J82" s="14">
        <v>0.08865740740740741</v>
      </c>
      <c r="K82" s="14">
        <v>0.13784722222222223</v>
      </c>
      <c r="L82" s="14">
        <v>0.16921296296296295</v>
      </c>
      <c r="M82" s="14"/>
      <c r="N82" s="16"/>
      <c r="O82" s="120">
        <f>IF(T82&lt;=39,S82,0)</f>
        <v>0</v>
      </c>
      <c r="P82" s="121">
        <f>IF(AND(T82&gt;=40,T82&lt;=49),S82,0)</f>
        <v>485380</v>
      </c>
      <c r="Q82" s="121">
        <f>IF(AND(T82&gt;=50,T82&lt;=59),S82,0)</f>
        <v>0</v>
      </c>
      <c r="R82" s="121">
        <f>IF(T82&gt;59,S82,0)</f>
        <v>0</v>
      </c>
      <c r="S82" s="122">
        <f>(G82*100000)-((MAX(H82:N84))*86400)</f>
        <v>485380</v>
      </c>
      <c r="T82" s="123">
        <f ca="1">(YEAR(TODAY())-D82)</f>
        <v>41</v>
      </c>
      <c r="U82" s="124">
        <f>IF(O82=0,"",RANK(O82,$O$4:$O$136))</f>
      </c>
      <c r="V82" s="124">
        <f>IF(P82=0,"",RANK(P82,$P$4:$P$136))</f>
        <v>6</v>
      </c>
      <c r="W82" s="124">
        <f>IF(Q82=0,"",RANK(Q82,$Q$4:$Q$136))</f>
      </c>
      <c r="X82" s="127">
        <f>IF(R82=0,"",RANK(R82,$R$4:$R$136))</f>
      </c>
    </row>
    <row r="83" spans="2:24" ht="12.75">
      <c r="B83" s="106"/>
      <c r="C83" s="109"/>
      <c r="D83" s="112"/>
      <c r="E83" s="114"/>
      <c r="F83" s="112"/>
      <c r="G83" s="118"/>
      <c r="H83" s="19"/>
      <c r="I83" s="15"/>
      <c r="J83" s="15"/>
      <c r="K83" s="15"/>
      <c r="L83" s="15"/>
      <c r="M83" s="15"/>
      <c r="N83" s="20"/>
      <c r="O83" s="120"/>
      <c r="P83" s="121"/>
      <c r="Q83" s="121"/>
      <c r="R83" s="121"/>
      <c r="S83" s="122"/>
      <c r="T83" s="123"/>
      <c r="U83" s="125"/>
      <c r="V83" s="125"/>
      <c r="W83" s="125"/>
      <c r="X83" s="128"/>
    </row>
    <row r="84" spans="2:24" ht="13.5" thickBot="1">
      <c r="B84" s="107"/>
      <c r="C84" s="110"/>
      <c r="D84" s="113"/>
      <c r="E84" s="115"/>
      <c r="F84" s="113"/>
      <c r="G84" s="119"/>
      <c r="H84" s="22"/>
      <c r="I84" s="22"/>
      <c r="J84" s="22"/>
      <c r="K84" s="22"/>
      <c r="L84" s="22"/>
      <c r="M84" s="22"/>
      <c r="N84" s="23"/>
      <c r="O84" s="120"/>
      <c r="P84" s="121"/>
      <c r="Q84" s="121"/>
      <c r="R84" s="121"/>
      <c r="S84" s="122"/>
      <c r="T84" s="123"/>
      <c r="U84" s="126"/>
      <c r="V84" s="126"/>
      <c r="W84" s="126"/>
      <c r="X84" s="129"/>
    </row>
    <row r="85" spans="2:24" ht="12.75">
      <c r="B85" s="105">
        <f>RANK(S85,$S$4:$S$136)</f>
        <v>28</v>
      </c>
      <c r="C85" s="108" t="s">
        <v>118</v>
      </c>
      <c r="D85" s="111">
        <v>2001</v>
      </c>
      <c r="E85" s="111">
        <v>13</v>
      </c>
      <c r="F85" s="116" t="s">
        <v>117</v>
      </c>
      <c r="G85" s="117">
        <f>COUNTA(H85:N87)</f>
        <v>4</v>
      </c>
      <c r="H85" s="14">
        <v>0.022395833333333334</v>
      </c>
      <c r="I85" s="15">
        <v>0.04722222222222222</v>
      </c>
      <c r="J85" s="14">
        <v>0.08738425925925926</v>
      </c>
      <c r="K85" s="14">
        <v>0.13784722222222223</v>
      </c>
      <c r="L85" s="14"/>
      <c r="M85" s="14"/>
      <c r="N85" s="16"/>
      <c r="O85" s="120">
        <f>IF(T85&lt;=39,S85,0)</f>
        <v>388090</v>
      </c>
      <c r="P85" s="121">
        <f>IF(AND(T85&gt;=40,T85&lt;=49),S85,0)</f>
        <v>0</v>
      </c>
      <c r="Q85" s="121">
        <f>IF(AND(T85&gt;=50,T85&lt;=59),S85,0)</f>
        <v>0</v>
      </c>
      <c r="R85" s="121">
        <f>IF(T85&gt;59,S85,0)</f>
        <v>0</v>
      </c>
      <c r="S85" s="122">
        <f>(G85*100000)-((MAX(H85:N87))*86400)</f>
        <v>388090</v>
      </c>
      <c r="T85" s="123">
        <f ca="1">(YEAR(TODAY())-D85)</f>
        <v>13</v>
      </c>
      <c r="U85" s="124">
        <f>IF(O85=0,"",RANK(O85,$O$4:$O$136))</f>
        <v>17</v>
      </c>
      <c r="V85" s="124">
        <f>IF(P85=0,"",RANK(P85,$P$4:$P$136))</f>
      </c>
      <c r="W85" s="124">
        <f>IF(Q85=0,"",RANK(Q85,$Q$4:$Q$136))</f>
      </c>
      <c r="X85" s="127">
        <f>IF(R85=0,"",RANK(R85,$R$4:$R$136))</f>
      </c>
    </row>
    <row r="86" spans="2:24" ht="12.75">
      <c r="B86" s="106"/>
      <c r="C86" s="109"/>
      <c r="D86" s="112"/>
      <c r="E86" s="114"/>
      <c r="F86" s="112"/>
      <c r="G86" s="118"/>
      <c r="H86" s="19"/>
      <c r="I86" s="15"/>
      <c r="J86" s="15"/>
      <c r="K86" s="15"/>
      <c r="L86" s="15"/>
      <c r="M86" s="15"/>
      <c r="N86" s="20"/>
      <c r="O86" s="120"/>
      <c r="P86" s="121"/>
      <c r="Q86" s="121"/>
      <c r="R86" s="121"/>
      <c r="S86" s="122"/>
      <c r="T86" s="123"/>
      <c r="U86" s="125"/>
      <c r="V86" s="125"/>
      <c r="W86" s="125"/>
      <c r="X86" s="128"/>
    </row>
    <row r="87" spans="2:24" ht="13.5" thickBot="1">
      <c r="B87" s="107"/>
      <c r="C87" s="110"/>
      <c r="D87" s="113"/>
      <c r="E87" s="115"/>
      <c r="F87" s="113"/>
      <c r="G87" s="119"/>
      <c r="H87" s="22"/>
      <c r="I87" s="22"/>
      <c r="J87" s="22"/>
      <c r="K87" s="22"/>
      <c r="L87" s="22"/>
      <c r="M87" s="22"/>
      <c r="N87" s="23"/>
      <c r="O87" s="120"/>
      <c r="P87" s="121"/>
      <c r="Q87" s="121"/>
      <c r="R87" s="121"/>
      <c r="S87" s="122"/>
      <c r="T87" s="123"/>
      <c r="U87" s="126"/>
      <c r="V87" s="126"/>
      <c r="W87" s="126"/>
      <c r="X87" s="129"/>
    </row>
    <row r="88" spans="2:24" ht="12.75">
      <c r="B88" s="105">
        <f>RANK(S88,$S$4:$S$136)</f>
        <v>22</v>
      </c>
      <c r="C88" s="108" t="s">
        <v>119</v>
      </c>
      <c r="D88" s="111">
        <v>1977</v>
      </c>
      <c r="E88" s="111">
        <v>14</v>
      </c>
      <c r="F88" s="116" t="s">
        <v>52</v>
      </c>
      <c r="G88" s="117">
        <f>COUNTA(H88:N90)</f>
        <v>8</v>
      </c>
      <c r="H88" s="14">
        <v>0.014178240740740741</v>
      </c>
      <c r="I88" s="15">
        <v>0.029108796296296296</v>
      </c>
      <c r="J88" s="14">
        <v>0.04380787037037037</v>
      </c>
      <c r="K88" s="14">
        <v>0.06180555555555556</v>
      </c>
      <c r="L88" s="14">
        <v>0.0798611111111111</v>
      </c>
      <c r="M88" s="14">
        <v>0.1191550925925926</v>
      </c>
      <c r="N88" s="16">
        <v>0.13865740740740742</v>
      </c>
      <c r="O88" s="120">
        <f>IF(T88&lt;=39,S88,0)</f>
        <v>783390</v>
      </c>
      <c r="P88" s="121">
        <f>IF(AND(T88&gt;=40,T88&lt;=49),S88,0)</f>
        <v>0</v>
      </c>
      <c r="Q88" s="121">
        <f>IF(AND(T88&gt;=50,T88&lt;=59),S88,0)</f>
        <v>0</v>
      </c>
      <c r="R88" s="121">
        <f>IF(T88&gt;59,S88,0)</f>
        <v>0</v>
      </c>
      <c r="S88" s="122">
        <f>(G88*100000)-((MAX(H88:N90))*86400)</f>
        <v>783390</v>
      </c>
      <c r="T88" s="123">
        <f ca="1">(YEAR(TODAY())-D88)</f>
        <v>37</v>
      </c>
      <c r="U88" s="124">
        <f>IF(O88=0,"",RANK(O88,$O$4:$O$136))</f>
        <v>14</v>
      </c>
      <c r="V88" s="124">
        <f>IF(P88=0,"",RANK(P88,$P$4:$P$136))</f>
      </c>
      <c r="W88" s="124">
        <f>IF(Q88=0,"",RANK(Q88,$Q$4:$Q$136))</f>
      </c>
      <c r="X88" s="127">
        <f>IF(R88=0,"",RANK(R88,$R$4:$R$136))</f>
      </c>
    </row>
    <row r="89" spans="2:24" ht="12.75">
      <c r="B89" s="106"/>
      <c r="C89" s="109"/>
      <c r="D89" s="112"/>
      <c r="E89" s="114"/>
      <c r="F89" s="112"/>
      <c r="G89" s="118"/>
      <c r="H89" s="19">
        <v>0.19224537037037037</v>
      </c>
      <c r="I89" s="15"/>
      <c r="J89" s="15"/>
      <c r="K89" s="15"/>
      <c r="L89" s="15"/>
      <c r="M89" s="15"/>
      <c r="N89" s="20"/>
      <c r="O89" s="120"/>
      <c r="P89" s="121"/>
      <c r="Q89" s="121"/>
      <c r="R89" s="121"/>
      <c r="S89" s="122"/>
      <c r="T89" s="123"/>
      <c r="U89" s="125"/>
      <c r="V89" s="125"/>
      <c r="W89" s="125"/>
      <c r="X89" s="128"/>
    </row>
    <row r="90" spans="2:24" ht="13.5" thickBot="1">
      <c r="B90" s="107"/>
      <c r="C90" s="110"/>
      <c r="D90" s="113"/>
      <c r="E90" s="115"/>
      <c r="F90" s="113"/>
      <c r="G90" s="119"/>
      <c r="H90" s="22"/>
      <c r="I90" s="22"/>
      <c r="J90" s="22"/>
      <c r="K90" s="22"/>
      <c r="L90" s="22"/>
      <c r="M90" s="22"/>
      <c r="N90" s="23"/>
      <c r="O90" s="120"/>
      <c r="P90" s="121"/>
      <c r="Q90" s="121"/>
      <c r="R90" s="121"/>
      <c r="S90" s="122"/>
      <c r="T90" s="123"/>
      <c r="U90" s="126"/>
      <c r="V90" s="126"/>
      <c r="W90" s="126"/>
      <c r="X90" s="129"/>
    </row>
    <row r="91" spans="2:24" ht="12.75">
      <c r="B91" s="105">
        <f>RANK(S91,$S$4:$S$136)</f>
        <v>5</v>
      </c>
      <c r="C91" s="108" t="s">
        <v>120</v>
      </c>
      <c r="D91" s="111">
        <v>1996</v>
      </c>
      <c r="E91" s="111">
        <v>2</v>
      </c>
      <c r="F91" s="116" t="s">
        <v>87</v>
      </c>
      <c r="G91" s="117">
        <f>COUNTA(H91:N93)</f>
        <v>14</v>
      </c>
      <c r="H91" s="14">
        <v>0.010300925925925927</v>
      </c>
      <c r="I91" s="15">
        <v>0.02210648148148148</v>
      </c>
      <c r="J91" s="14">
        <v>0.03356481481481482</v>
      </c>
      <c r="K91" s="14">
        <v>0.04565972222222223</v>
      </c>
      <c r="L91" s="14">
        <v>0.055150462962962964</v>
      </c>
      <c r="M91" s="14">
        <v>0.07123842592592593</v>
      </c>
      <c r="N91" s="16">
        <v>0.0849537037037037</v>
      </c>
      <c r="O91" s="120">
        <f>IF(T91&lt;=39,S91,0)</f>
        <v>1382000</v>
      </c>
      <c r="P91" s="121">
        <f>IF(AND(T91&gt;=40,T91&lt;=49),S91,0)</f>
        <v>0</v>
      </c>
      <c r="Q91" s="121">
        <f>IF(AND(T91&gt;=50,T91&lt;=59),S91,0)</f>
        <v>0</v>
      </c>
      <c r="R91" s="121">
        <f>IF(T91&gt;59,S91,0)</f>
        <v>0</v>
      </c>
      <c r="S91" s="122">
        <f>(G91*100000)-((MAX(H91:N93))*86400)</f>
        <v>1382000</v>
      </c>
      <c r="T91" s="123">
        <f ca="1">(YEAR(TODAY())-D91)</f>
        <v>18</v>
      </c>
      <c r="U91" s="124">
        <f>IF(O91=0,"",RANK(O91,$O$4:$O$136))</f>
        <v>2</v>
      </c>
      <c r="V91" s="124">
        <f>IF(P91=0,"",RANK(P91,$P$4:$P$136))</f>
      </c>
      <c r="W91" s="124">
        <f>IF(Q91=0,"",RANK(Q91,$Q$4:$Q$136))</f>
      </c>
      <c r="X91" s="127">
        <f>IF(R91=0,"",RANK(R91,$R$4:$R$136))</f>
      </c>
    </row>
    <row r="92" spans="2:24" ht="12.75">
      <c r="B92" s="106"/>
      <c r="C92" s="109"/>
      <c r="D92" s="112"/>
      <c r="E92" s="114"/>
      <c r="F92" s="112"/>
      <c r="G92" s="118"/>
      <c r="H92" s="19">
        <v>0.10133101851851851</v>
      </c>
      <c r="I92" s="15">
        <v>0.12569444444444444</v>
      </c>
      <c r="J92" s="15">
        <v>0.14201388888888888</v>
      </c>
      <c r="K92" s="15">
        <v>0.16880787037037037</v>
      </c>
      <c r="L92" s="15">
        <v>0.1840277777777778</v>
      </c>
      <c r="M92" s="15">
        <v>0.19881944444444444</v>
      </c>
      <c r="N92" s="20">
        <v>0.20833333333333334</v>
      </c>
      <c r="O92" s="120"/>
      <c r="P92" s="121"/>
      <c r="Q92" s="121"/>
      <c r="R92" s="121"/>
      <c r="S92" s="122"/>
      <c r="T92" s="123"/>
      <c r="U92" s="125"/>
      <c r="V92" s="125"/>
      <c r="W92" s="125"/>
      <c r="X92" s="128"/>
    </row>
    <row r="93" spans="2:24" ht="13.5" thickBot="1">
      <c r="B93" s="107"/>
      <c r="C93" s="110"/>
      <c r="D93" s="113"/>
      <c r="E93" s="115"/>
      <c r="F93" s="113"/>
      <c r="G93" s="119"/>
      <c r="H93" s="22"/>
      <c r="I93" s="22"/>
      <c r="J93" s="22"/>
      <c r="K93" s="22"/>
      <c r="L93" s="22"/>
      <c r="M93" s="22"/>
      <c r="N93" s="23"/>
      <c r="O93" s="120"/>
      <c r="P93" s="121"/>
      <c r="Q93" s="121"/>
      <c r="R93" s="121"/>
      <c r="S93" s="122"/>
      <c r="T93" s="123"/>
      <c r="U93" s="126"/>
      <c r="V93" s="126"/>
      <c r="W93" s="126"/>
      <c r="X93" s="129"/>
    </row>
    <row r="94" spans="2:24" ht="12.75">
      <c r="B94" s="105">
        <f>RANK(S94,$S$4:$S$136)</f>
        <v>20</v>
      </c>
      <c r="C94" s="108" t="s">
        <v>136</v>
      </c>
      <c r="D94" s="111">
        <v>1992</v>
      </c>
      <c r="E94" s="111">
        <v>6</v>
      </c>
      <c r="F94" s="116" t="s">
        <v>88</v>
      </c>
      <c r="G94" s="117">
        <f>COUNTA(H94:N96)</f>
        <v>8</v>
      </c>
      <c r="H94" s="14">
        <v>0.013078703703703703</v>
      </c>
      <c r="I94" s="15">
        <v>0.02702546296296296</v>
      </c>
      <c r="J94" s="14">
        <v>0.04253472222222222</v>
      </c>
      <c r="K94" s="14">
        <v>0.05815972222222222</v>
      </c>
      <c r="L94" s="14">
        <v>0.06898148148148148</v>
      </c>
      <c r="M94" s="14">
        <v>0.09959490740740741</v>
      </c>
      <c r="N94" s="16">
        <v>0.1228587962962963</v>
      </c>
      <c r="O94" s="120">
        <f>IF(T94&lt;=39,S94,0)</f>
        <v>786745</v>
      </c>
      <c r="P94" s="121">
        <f>IF(AND(T94&gt;=40,T94&lt;=49),S94,0)</f>
        <v>0</v>
      </c>
      <c r="Q94" s="121">
        <f>IF(AND(T94&gt;=50,T94&lt;=59),S94,0)</f>
        <v>0</v>
      </c>
      <c r="R94" s="121">
        <f>IF(T94&gt;59,S94,0)</f>
        <v>0</v>
      </c>
      <c r="S94" s="122">
        <f>(G94*100000)-((MAX(H94:N96))*86400)</f>
        <v>786745</v>
      </c>
      <c r="T94" s="123">
        <f ca="1">(YEAR(TODAY())-D94)</f>
        <v>22</v>
      </c>
      <c r="U94" s="124">
        <f>IF(O94=0,"",RANK(O94,$O$4:$O$136))</f>
        <v>12</v>
      </c>
      <c r="V94" s="124">
        <f>IF(P94=0,"",RANK(P94,$P$4:$P$136))</f>
      </c>
      <c r="W94" s="124">
        <f>IF(Q94=0,"",RANK(Q94,$Q$4:$Q$136))</f>
      </c>
      <c r="X94" s="127">
        <f>IF(R94=0,"",RANK(R94,$R$4:$R$136))</f>
      </c>
    </row>
    <row r="95" spans="2:24" ht="12.75">
      <c r="B95" s="106"/>
      <c r="C95" s="109"/>
      <c r="D95" s="112"/>
      <c r="E95" s="114"/>
      <c r="F95" s="112"/>
      <c r="G95" s="118"/>
      <c r="H95" s="19">
        <v>0.15341435185185184</v>
      </c>
      <c r="I95" s="15"/>
      <c r="J95" s="15"/>
      <c r="K95" s="15"/>
      <c r="L95" s="15"/>
      <c r="M95" s="15"/>
      <c r="N95" s="20"/>
      <c r="O95" s="120"/>
      <c r="P95" s="121"/>
      <c r="Q95" s="121"/>
      <c r="R95" s="121"/>
      <c r="S95" s="122"/>
      <c r="T95" s="123"/>
      <c r="U95" s="125"/>
      <c r="V95" s="125"/>
      <c r="W95" s="125"/>
      <c r="X95" s="128"/>
    </row>
    <row r="96" spans="2:24" ht="13.5" thickBot="1">
      <c r="B96" s="107"/>
      <c r="C96" s="110"/>
      <c r="D96" s="113"/>
      <c r="E96" s="115"/>
      <c r="F96" s="113"/>
      <c r="G96" s="119"/>
      <c r="H96" s="22"/>
      <c r="I96" s="22"/>
      <c r="J96" s="22"/>
      <c r="K96" s="22"/>
      <c r="L96" s="22"/>
      <c r="M96" s="22"/>
      <c r="N96" s="23"/>
      <c r="O96" s="120"/>
      <c r="P96" s="121"/>
      <c r="Q96" s="121"/>
      <c r="R96" s="121"/>
      <c r="S96" s="122"/>
      <c r="T96" s="123"/>
      <c r="U96" s="126"/>
      <c r="V96" s="126"/>
      <c r="W96" s="126"/>
      <c r="X96" s="129"/>
    </row>
    <row r="97" spans="2:24" ht="12.75">
      <c r="B97" s="105">
        <f>RANK(S97,$S$4:$S$136)</f>
        <v>32</v>
      </c>
      <c r="C97" s="108"/>
      <c r="D97" s="111"/>
      <c r="E97" s="111"/>
      <c r="F97" s="116"/>
      <c r="G97" s="117">
        <f>COUNTA(H97:N99)</f>
        <v>0</v>
      </c>
      <c r="H97" s="14"/>
      <c r="I97" s="15"/>
      <c r="J97" s="14"/>
      <c r="K97" s="14"/>
      <c r="L97" s="14"/>
      <c r="M97" s="14"/>
      <c r="N97" s="16"/>
      <c r="O97" s="120">
        <f>IF(T97&lt;=39,S97,0)</f>
        <v>0</v>
      </c>
      <c r="P97" s="121">
        <f>IF(AND(T97&gt;=40,T97&lt;=49),S97,0)</f>
        <v>0</v>
      </c>
      <c r="Q97" s="121">
        <f>IF(AND(T97&gt;=50,T97&lt;=59),S97,0)</f>
        <v>0</v>
      </c>
      <c r="R97" s="121">
        <f>IF(T97&gt;59,S97,0)</f>
        <v>0</v>
      </c>
      <c r="S97" s="122">
        <f>(G97*100000)-((MAX(H97:N99))*86400)</f>
        <v>0</v>
      </c>
      <c r="T97" s="123">
        <f ca="1">(YEAR(TODAY())-D97)</f>
        <v>2014</v>
      </c>
      <c r="U97" s="124">
        <f>IF(O97=0,"",RANK(O97,$O$4:$O$136))</f>
      </c>
      <c r="V97" s="124">
        <f>IF(P97=0,"",RANK(P97,$P$4:$P$136))</f>
      </c>
      <c r="W97" s="124">
        <f>IF(Q97=0,"",RANK(Q97,$Q$4:$Q$136))</f>
      </c>
      <c r="X97" s="127">
        <f>IF(R97=0,"",RANK(R97,$R$4:$R$136))</f>
      </c>
    </row>
    <row r="98" spans="2:24" ht="12.75">
      <c r="B98" s="106"/>
      <c r="C98" s="109"/>
      <c r="D98" s="112"/>
      <c r="E98" s="114"/>
      <c r="F98" s="112"/>
      <c r="G98" s="118"/>
      <c r="H98" s="19"/>
      <c r="I98" s="15"/>
      <c r="J98" s="15"/>
      <c r="K98" s="15"/>
      <c r="L98" s="15"/>
      <c r="M98" s="15"/>
      <c r="N98" s="20"/>
      <c r="O98" s="120"/>
      <c r="P98" s="121"/>
      <c r="Q98" s="121"/>
      <c r="R98" s="121"/>
      <c r="S98" s="122"/>
      <c r="T98" s="123"/>
      <c r="U98" s="125"/>
      <c r="V98" s="125"/>
      <c r="W98" s="125"/>
      <c r="X98" s="128"/>
    </row>
    <row r="99" spans="2:24" ht="13.5" thickBot="1">
      <c r="B99" s="107"/>
      <c r="C99" s="110"/>
      <c r="D99" s="113"/>
      <c r="E99" s="115"/>
      <c r="F99" s="113"/>
      <c r="G99" s="119"/>
      <c r="H99" s="22"/>
      <c r="I99" s="22"/>
      <c r="J99" s="22"/>
      <c r="K99" s="22"/>
      <c r="L99" s="22"/>
      <c r="M99" s="22"/>
      <c r="N99" s="23"/>
      <c r="O99" s="120"/>
      <c r="P99" s="121"/>
      <c r="Q99" s="121"/>
      <c r="R99" s="121"/>
      <c r="S99" s="122"/>
      <c r="T99" s="123"/>
      <c r="U99" s="126"/>
      <c r="V99" s="126"/>
      <c r="W99" s="126"/>
      <c r="X99" s="129"/>
    </row>
    <row r="100" spans="2:24" ht="12.75">
      <c r="B100" s="105">
        <f>RANK(S100,$S$4:$S$136)</f>
        <v>32</v>
      </c>
      <c r="C100" s="108"/>
      <c r="D100" s="111"/>
      <c r="E100" s="111"/>
      <c r="F100" s="116"/>
      <c r="G100" s="117">
        <f>COUNTA(H100:N102)</f>
        <v>0</v>
      </c>
      <c r="H100" s="14"/>
      <c r="I100" s="15"/>
      <c r="J100" s="14"/>
      <c r="K100" s="14"/>
      <c r="L100" s="14"/>
      <c r="M100" s="14"/>
      <c r="N100" s="16"/>
      <c r="O100" s="120">
        <f>IF(T100&lt;=39,S100,0)</f>
        <v>0</v>
      </c>
      <c r="P100" s="121">
        <f>IF(AND(T100&gt;=40,T100&lt;=49),S100,0)</f>
        <v>0</v>
      </c>
      <c r="Q100" s="121">
        <f>IF(AND(T100&gt;=50,T100&lt;=59),S100,0)</f>
        <v>0</v>
      </c>
      <c r="R100" s="121">
        <f>IF(T100&gt;59,S100,0)</f>
        <v>0</v>
      </c>
      <c r="S100" s="122">
        <f>(G100*100000)-((MAX(H100:N102))*86400)</f>
        <v>0</v>
      </c>
      <c r="T100" s="123">
        <f ca="1">(YEAR(TODAY())-D100)</f>
        <v>2014</v>
      </c>
      <c r="U100" s="124">
        <f>IF(O100=0,"",RANK(O100,$O$4:$O$136))</f>
      </c>
      <c r="V100" s="124">
        <f>IF(P100=0,"",RANK(P100,$P$4:$P$136))</f>
      </c>
      <c r="W100" s="124">
        <f>IF(Q100=0,"",RANK(Q100,$Q$4:$Q$136))</f>
      </c>
      <c r="X100" s="127">
        <f>IF(R100=0,"",RANK(R100,$R$4:$R$136))</f>
      </c>
    </row>
    <row r="101" spans="2:24" ht="12.75">
      <c r="B101" s="106"/>
      <c r="C101" s="109"/>
      <c r="D101" s="112"/>
      <c r="E101" s="114"/>
      <c r="F101" s="112"/>
      <c r="G101" s="118"/>
      <c r="H101" s="19"/>
      <c r="I101" s="15"/>
      <c r="J101" s="15"/>
      <c r="K101" s="15"/>
      <c r="L101" s="15"/>
      <c r="M101" s="15"/>
      <c r="N101" s="20"/>
      <c r="O101" s="120"/>
      <c r="P101" s="121"/>
      <c r="Q101" s="121"/>
      <c r="R101" s="121"/>
      <c r="S101" s="122"/>
      <c r="T101" s="123"/>
      <c r="U101" s="125"/>
      <c r="V101" s="125"/>
      <c r="W101" s="125"/>
      <c r="X101" s="128"/>
    </row>
    <row r="102" spans="2:24" ht="13.5" thickBot="1">
      <c r="B102" s="107"/>
      <c r="C102" s="110"/>
      <c r="D102" s="113"/>
      <c r="E102" s="115"/>
      <c r="F102" s="113"/>
      <c r="G102" s="119"/>
      <c r="H102" s="22"/>
      <c r="I102" s="22"/>
      <c r="J102" s="22"/>
      <c r="K102" s="22"/>
      <c r="L102" s="22"/>
      <c r="M102" s="22"/>
      <c r="N102" s="23"/>
      <c r="O102" s="120"/>
      <c r="P102" s="121"/>
      <c r="Q102" s="121"/>
      <c r="R102" s="121"/>
      <c r="S102" s="122"/>
      <c r="T102" s="123"/>
      <c r="U102" s="126"/>
      <c r="V102" s="126"/>
      <c r="W102" s="126"/>
      <c r="X102" s="129"/>
    </row>
    <row r="103" spans="2:24" ht="12.75">
      <c r="B103" s="105">
        <f>RANK(S103,$S$4:$S$136)</f>
        <v>32</v>
      </c>
      <c r="C103" s="108"/>
      <c r="D103" s="111"/>
      <c r="E103" s="111"/>
      <c r="F103" s="116"/>
      <c r="G103" s="117">
        <f>COUNTA(H103:N105)</f>
        <v>0</v>
      </c>
      <c r="H103" s="14"/>
      <c r="I103" s="15"/>
      <c r="J103" s="14"/>
      <c r="K103" s="14"/>
      <c r="L103" s="14"/>
      <c r="M103" s="14"/>
      <c r="N103" s="16"/>
      <c r="O103" s="120">
        <f>IF(T103&lt;=39,S103,0)</f>
        <v>0</v>
      </c>
      <c r="P103" s="121">
        <f>IF(AND(T103&gt;=40,T103&lt;=49),S103,0)</f>
        <v>0</v>
      </c>
      <c r="Q103" s="121">
        <f>IF(AND(T103&gt;=50,T103&lt;=59),S103,0)</f>
        <v>0</v>
      </c>
      <c r="R103" s="121">
        <f>IF(T103&gt;59,S103,0)</f>
        <v>0</v>
      </c>
      <c r="S103" s="122">
        <f>(G103*100000)-((MAX(H103:N105))*86400)</f>
        <v>0</v>
      </c>
      <c r="T103" s="123">
        <f ca="1">(YEAR(TODAY())-D103)</f>
        <v>2014</v>
      </c>
      <c r="U103" s="124">
        <f>IF(O103=0,"",RANK(O103,$O$4:$O$136))</f>
      </c>
      <c r="V103" s="124">
        <f>IF(P103=0,"",RANK(P103,$P$4:$P$136))</f>
      </c>
      <c r="W103" s="124">
        <f>IF(Q103=0,"",RANK(Q103,$Q$4:$Q$136))</f>
      </c>
      <c r="X103" s="127">
        <f>IF(R103=0,"",RANK(R103,$R$4:$R$136))</f>
      </c>
    </row>
    <row r="104" spans="2:24" ht="12.75">
      <c r="B104" s="106"/>
      <c r="C104" s="109"/>
      <c r="D104" s="112"/>
      <c r="E104" s="114"/>
      <c r="F104" s="112"/>
      <c r="G104" s="118"/>
      <c r="H104" s="19"/>
      <c r="I104" s="15"/>
      <c r="J104" s="15"/>
      <c r="K104" s="15"/>
      <c r="L104" s="15"/>
      <c r="M104" s="15"/>
      <c r="N104" s="20"/>
      <c r="O104" s="120"/>
      <c r="P104" s="121"/>
      <c r="Q104" s="121"/>
      <c r="R104" s="121"/>
      <c r="S104" s="122"/>
      <c r="T104" s="123"/>
      <c r="U104" s="125"/>
      <c r="V104" s="125"/>
      <c r="W104" s="125"/>
      <c r="X104" s="128"/>
    </row>
    <row r="105" spans="2:24" ht="13.5" thickBot="1">
      <c r="B105" s="107"/>
      <c r="C105" s="110"/>
      <c r="D105" s="113"/>
      <c r="E105" s="115"/>
      <c r="F105" s="113"/>
      <c r="G105" s="119"/>
      <c r="H105" s="22"/>
      <c r="I105" s="22"/>
      <c r="J105" s="22"/>
      <c r="K105" s="22"/>
      <c r="L105" s="22"/>
      <c r="M105" s="22"/>
      <c r="N105" s="23"/>
      <c r="O105" s="120"/>
      <c r="P105" s="121"/>
      <c r="Q105" s="121"/>
      <c r="R105" s="121"/>
      <c r="S105" s="122"/>
      <c r="T105" s="123"/>
      <c r="U105" s="126"/>
      <c r="V105" s="126"/>
      <c r="W105" s="126"/>
      <c r="X105" s="129"/>
    </row>
    <row r="106" spans="2:24" ht="12.75">
      <c r="B106" s="105">
        <f>RANK(S106,$S$4:$S$136)</f>
        <v>32</v>
      </c>
      <c r="C106" s="108"/>
      <c r="D106" s="111"/>
      <c r="E106" s="111"/>
      <c r="F106" s="116"/>
      <c r="G106" s="117">
        <f>COUNTA(H106:N108)</f>
        <v>0</v>
      </c>
      <c r="H106" s="14"/>
      <c r="I106" s="15"/>
      <c r="J106" s="14"/>
      <c r="K106" s="14"/>
      <c r="L106" s="14"/>
      <c r="M106" s="14"/>
      <c r="N106" s="16"/>
      <c r="O106" s="120">
        <f>IF(T106&lt;=39,S106,0)</f>
        <v>0</v>
      </c>
      <c r="P106" s="121">
        <f>IF(AND(T106&gt;=40,T106&lt;=49),S106,0)</f>
        <v>0</v>
      </c>
      <c r="Q106" s="121">
        <f>IF(AND(T106&gt;=50,T106&lt;=59),S106,0)</f>
        <v>0</v>
      </c>
      <c r="R106" s="121">
        <f>IF(T106&gt;59,S106,0)</f>
        <v>0</v>
      </c>
      <c r="S106" s="122">
        <f>(G106*100000)-((MAX(H106:N108))*86400)</f>
        <v>0</v>
      </c>
      <c r="T106" s="123">
        <f ca="1">(YEAR(TODAY())-D106)</f>
        <v>2014</v>
      </c>
      <c r="U106" s="124">
        <f>IF(O106=0,"",RANK(O106,$O$4:$O$136))</f>
      </c>
      <c r="V106" s="124">
        <f>IF(P106=0,"",RANK(P106,$P$4:$P$136))</f>
      </c>
      <c r="W106" s="124">
        <f>IF(Q106=0,"",RANK(Q106,$Q$4:$Q$136))</f>
      </c>
      <c r="X106" s="127">
        <f>IF(R106=0,"",RANK(R106,$R$4:$R$136))</f>
      </c>
    </row>
    <row r="107" spans="2:24" ht="12.75">
      <c r="B107" s="106"/>
      <c r="C107" s="109"/>
      <c r="D107" s="112"/>
      <c r="E107" s="114"/>
      <c r="F107" s="112"/>
      <c r="G107" s="118"/>
      <c r="H107" s="19"/>
      <c r="I107" s="15"/>
      <c r="J107" s="15"/>
      <c r="K107" s="15"/>
      <c r="L107" s="15"/>
      <c r="M107" s="15"/>
      <c r="N107" s="20"/>
      <c r="O107" s="120"/>
      <c r="P107" s="121"/>
      <c r="Q107" s="121"/>
      <c r="R107" s="121"/>
      <c r="S107" s="122"/>
      <c r="T107" s="123"/>
      <c r="U107" s="125"/>
      <c r="V107" s="125"/>
      <c r="W107" s="125"/>
      <c r="X107" s="128"/>
    </row>
    <row r="108" spans="2:24" ht="13.5" thickBot="1">
      <c r="B108" s="107"/>
      <c r="C108" s="110"/>
      <c r="D108" s="113"/>
      <c r="E108" s="115"/>
      <c r="F108" s="113"/>
      <c r="G108" s="119"/>
      <c r="H108" s="22"/>
      <c r="I108" s="22"/>
      <c r="J108" s="22"/>
      <c r="K108" s="22"/>
      <c r="L108" s="22"/>
      <c r="M108" s="22"/>
      <c r="N108" s="23"/>
      <c r="O108" s="120"/>
      <c r="P108" s="121"/>
      <c r="Q108" s="121"/>
      <c r="R108" s="121"/>
      <c r="S108" s="122"/>
      <c r="T108" s="123"/>
      <c r="U108" s="126"/>
      <c r="V108" s="126"/>
      <c r="W108" s="126"/>
      <c r="X108" s="129"/>
    </row>
    <row r="109" spans="2:24" ht="12.75">
      <c r="B109" s="105">
        <f>RANK(S109,$S$4:$S$136)</f>
        <v>32</v>
      </c>
      <c r="C109" s="108"/>
      <c r="D109" s="111"/>
      <c r="E109" s="111"/>
      <c r="F109" s="116"/>
      <c r="G109" s="117">
        <f>COUNTA(H109:N111)</f>
        <v>0</v>
      </c>
      <c r="H109" s="14"/>
      <c r="I109" s="15"/>
      <c r="J109" s="14"/>
      <c r="K109" s="14"/>
      <c r="L109" s="14"/>
      <c r="M109" s="14"/>
      <c r="N109" s="16"/>
      <c r="O109" s="120">
        <f>IF(T109&lt;=39,S109,0)</f>
        <v>0</v>
      </c>
      <c r="P109" s="121">
        <f>IF(AND(T109&gt;=40,T109&lt;=49),S109,0)</f>
        <v>0</v>
      </c>
      <c r="Q109" s="121">
        <f>IF(AND(T109&gt;=50,T109&lt;=59),S109,0)</f>
        <v>0</v>
      </c>
      <c r="R109" s="121">
        <f>IF(T109&gt;59,S109,0)</f>
        <v>0</v>
      </c>
      <c r="S109" s="122">
        <f>(G109*100000)-((MAX(H109:N111))*86400)</f>
        <v>0</v>
      </c>
      <c r="T109" s="123">
        <f ca="1">(YEAR(TODAY())-D109)</f>
        <v>2014</v>
      </c>
      <c r="U109" s="124">
        <f>IF(O109=0,"",RANK(O109,$O$4:$O$136))</f>
      </c>
      <c r="V109" s="124">
        <f>IF(P109=0,"",RANK(P109,$P$4:$P$136))</f>
      </c>
      <c r="W109" s="124">
        <f>IF(Q109=0,"",RANK(Q109,$Q$4:$Q$136))</f>
      </c>
      <c r="X109" s="127">
        <f>IF(R109=0,"",RANK(R109,$R$4:$R$136))</f>
      </c>
    </row>
    <row r="110" spans="2:24" ht="12.75">
      <c r="B110" s="106"/>
      <c r="C110" s="109"/>
      <c r="D110" s="112"/>
      <c r="E110" s="114"/>
      <c r="F110" s="112"/>
      <c r="G110" s="118"/>
      <c r="H110" s="19"/>
      <c r="I110" s="15"/>
      <c r="J110" s="15"/>
      <c r="K110" s="15"/>
      <c r="L110" s="15"/>
      <c r="M110" s="15"/>
      <c r="N110" s="20"/>
      <c r="O110" s="120"/>
      <c r="P110" s="121"/>
      <c r="Q110" s="121"/>
      <c r="R110" s="121"/>
      <c r="S110" s="122"/>
      <c r="T110" s="123"/>
      <c r="U110" s="125"/>
      <c r="V110" s="125"/>
      <c r="W110" s="125"/>
      <c r="X110" s="128"/>
    </row>
    <row r="111" spans="2:24" ht="13.5" thickBot="1">
      <c r="B111" s="107"/>
      <c r="C111" s="110"/>
      <c r="D111" s="113"/>
      <c r="E111" s="115"/>
      <c r="F111" s="113"/>
      <c r="G111" s="119"/>
      <c r="H111" s="22"/>
      <c r="I111" s="22"/>
      <c r="J111" s="22"/>
      <c r="K111" s="22"/>
      <c r="L111" s="22"/>
      <c r="M111" s="22"/>
      <c r="N111" s="23"/>
      <c r="O111" s="120"/>
      <c r="P111" s="121"/>
      <c r="Q111" s="121"/>
      <c r="R111" s="121"/>
      <c r="S111" s="122"/>
      <c r="T111" s="123"/>
      <c r="U111" s="126"/>
      <c r="V111" s="126"/>
      <c r="W111" s="126"/>
      <c r="X111" s="129"/>
    </row>
    <row r="112" spans="2:24" ht="12.75">
      <c r="B112" s="105">
        <f>RANK(S112,$S$4:$S$136)</f>
        <v>32</v>
      </c>
      <c r="C112" s="108"/>
      <c r="D112" s="111"/>
      <c r="E112" s="111"/>
      <c r="F112" s="116"/>
      <c r="G112" s="117">
        <f>COUNTA(H112:N114)</f>
        <v>0</v>
      </c>
      <c r="H112" s="14"/>
      <c r="I112" s="15"/>
      <c r="J112" s="14"/>
      <c r="K112" s="14"/>
      <c r="L112" s="14"/>
      <c r="M112" s="14"/>
      <c r="N112" s="16"/>
      <c r="O112" s="120">
        <f>IF(T112&lt;=39,S112,0)</f>
        <v>0</v>
      </c>
      <c r="P112" s="121">
        <f>IF(AND(T112&gt;=40,T112&lt;=49),S112,0)</f>
        <v>0</v>
      </c>
      <c r="Q112" s="121">
        <f>IF(AND(T112&gt;=50,T112&lt;=59),S112,0)</f>
        <v>0</v>
      </c>
      <c r="R112" s="121">
        <f>IF(T112&gt;59,S112,0)</f>
        <v>0</v>
      </c>
      <c r="S112" s="122">
        <f>(G112*100000)-((MAX(H112:N114))*86400)</f>
        <v>0</v>
      </c>
      <c r="T112" s="123">
        <f ca="1">(YEAR(TODAY())-D112)</f>
        <v>2014</v>
      </c>
      <c r="U112" s="124">
        <f>IF(O112=0,"",RANK(O112,$O$4:$O$136))</f>
      </c>
      <c r="V112" s="124">
        <f>IF(P112=0,"",RANK(P112,$P$4:$P$136))</f>
      </c>
      <c r="W112" s="124">
        <f>IF(Q112=0,"",RANK(Q112,$Q$4:$Q$136))</f>
      </c>
      <c r="X112" s="127">
        <f>IF(R112=0,"",RANK(R112,$R$4:$R$136))</f>
      </c>
    </row>
    <row r="113" spans="2:24" ht="12.75">
      <c r="B113" s="106"/>
      <c r="C113" s="109"/>
      <c r="D113" s="112"/>
      <c r="E113" s="114"/>
      <c r="F113" s="112"/>
      <c r="G113" s="118"/>
      <c r="H113" s="19"/>
      <c r="I113" s="15"/>
      <c r="J113" s="15"/>
      <c r="K113" s="15"/>
      <c r="L113" s="15"/>
      <c r="M113" s="15"/>
      <c r="N113" s="20"/>
      <c r="O113" s="120"/>
      <c r="P113" s="121"/>
      <c r="Q113" s="121"/>
      <c r="R113" s="121"/>
      <c r="S113" s="122"/>
      <c r="T113" s="123"/>
      <c r="U113" s="125"/>
      <c r="V113" s="125"/>
      <c r="W113" s="125"/>
      <c r="X113" s="128"/>
    </row>
    <row r="114" spans="2:24" ht="13.5" thickBot="1">
      <c r="B114" s="107"/>
      <c r="C114" s="110"/>
      <c r="D114" s="113"/>
      <c r="E114" s="115"/>
      <c r="F114" s="113"/>
      <c r="G114" s="119"/>
      <c r="H114" s="22"/>
      <c r="I114" s="22"/>
      <c r="J114" s="22"/>
      <c r="K114" s="22"/>
      <c r="L114" s="22"/>
      <c r="M114" s="22"/>
      <c r="N114" s="23"/>
      <c r="O114" s="120"/>
      <c r="P114" s="121"/>
      <c r="Q114" s="121"/>
      <c r="R114" s="121"/>
      <c r="S114" s="122"/>
      <c r="T114" s="123"/>
      <c r="U114" s="126"/>
      <c r="V114" s="126"/>
      <c r="W114" s="126"/>
      <c r="X114" s="129"/>
    </row>
    <row r="115" spans="2:24" ht="12.75">
      <c r="B115" s="105">
        <f>RANK(S115,$S$4:$S$136)</f>
        <v>32</v>
      </c>
      <c r="C115" s="108"/>
      <c r="D115" s="111"/>
      <c r="E115" s="111"/>
      <c r="F115" s="116"/>
      <c r="G115" s="117">
        <f>COUNTA(H115:N117)</f>
        <v>0</v>
      </c>
      <c r="H115" s="14"/>
      <c r="I115" s="15"/>
      <c r="J115" s="14"/>
      <c r="K115" s="14"/>
      <c r="L115" s="14"/>
      <c r="M115" s="14"/>
      <c r="N115" s="16"/>
      <c r="O115" s="120">
        <f>IF(T115&lt;=39,S115,0)</f>
        <v>0</v>
      </c>
      <c r="P115" s="121">
        <f>IF(AND(T115&gt;=40,T115&lt;=49),S115,0)</f>
        <v>0</v>
      </c>
      <c r="Q115" s="121">
        <f>IF(AND(T115&gt;=50,T115&lt;=59),S115,0)</f>
        <v>0</v>
      </c>
      <c r="R115" s="121">
        <f>IF(T115&gt;59,S115,0)</f>
        <v>0</v>
      </c>
      <c r="S115" s="122">
        <f>(G115*100000)-((MAX(H115:N117))*86400)</f>
        <v>0</v>
      </c>
      <c r="T115" s="123">
        <f ca="1">(YEAR(TODAY())-D115)</f>
        <v>2014</v>
      </c>
      <c r="U115" s="124">
        <f>IF(O115=0,"",RANK(O115,$O$4:$O$136))</f>
      </c>
      <c r="V115" s="124">
        <f>IF(P115=0,"",RANK(P115,$P$4:$P$136))</f>
      </c>
      <c r="W115" s="124">
        <f>IF(Q115=0,"",RANK(Q115,$Q$4:$Q$136))</f>
      </c>
      <c r="X115" s="127">
        <f>IF(R115=0,"",RANK(R115,$R$4:$R$136))</f>
      </c>
    </row>
    <row r="116" spans="2:24" ht="12.75">
      <c r="B116" s="106"/>
      <c r="C116" s="109"/>
      <c r="D116" s="112"/>
      <c r="E116" s="114"/>
      <c r="F116" s="112"/>
      <c r="G116" s="118"/>
      <c r="H116" s="19"/>
      <c r="I116" s="15"/>
      <c r="J116" s="15"/>
      <c r="K116" s="15"/>
      <c r="L116" s="15"/>
      <c r="M116" s="15"/>
      <c r="N116" s="20"/>
      <c r="O116" s="120"/>
      <c r="P116" s="121"/>
      <c r="Q116" s="121"/>
      <c r="R116" s="121"/>
      <c r="S116" s="122"/>
      <c r="T116" s="123"/>
      <c r="U116" s="125"/>
      <c r="V116" s="125"/>
      <c r="W116" s="125"/>
      <c r="X116" s="128"/>
    </row>
    <row r="117" spans="2:24" ht="13.5" thickBot="1">
      <c r="B117" s="107"/>
      <c r="C117" s="110"/>
      <c r="D117" s="113"/>
      <c r="E117" s="115"/>
      <c r="F117" s="113"/>
      <c r="G117" s="119"/>
      <c r="H117" s="22"/>
      <c r="I117" s="22"/>
      <c r="J117" s="22"/>
      <c r="K117" s="22"/>
      <c r="L117" s="22"/>
      <c r="M117" s="22"/>
      <c r="N117" s="23"/>
      <c r="O117" s="120"/>
      <c r="P117" s="121"/>
      <c r="Q117" s="121"/>
      <c r="R117" s="121"/>
      <c r="S117" s="122"/>
      <c r="T117" s="123"/>
      <c r="U117" s="126"/>
      <c r="V117" s="126"/>
      <c r="W117" s="126"/>
      <c r="X117" s="129"/>
    </row>
    <row r="118" spans="2:24" ht="12.75">
      <c r="B118" s="105">
        <f>RANK(S118,$S$4:$S$136)</f>
        <v>32</v>
      </c>
      <c r="C118" s="108"/>
      <c r="D118" s="111"/>
      <c r="E118" s="111"/>
      <c r="F118" s="116"/>
      <c r="G118" s="117">
        <f>COUNTA(H118:N120)</f>
        <v>0</v>
      </c>
      <c r="H118" s="14"/>
      <c r="I118" s="15"/>
      <c r="J118" s="14"/>
      <c r="K118" s="14"/>
      <c r="L118" s="14"/>
      <c r="M118" s="14"/>
      <c r="N118" s="16"/>
      <c r="O118" s="120">
        <f>IF(T118&lt;=39,S118,0)</f>
        <v>0</v>
      </c>
      <c r="P118" s="121">
        <f>IF(AND(T118&gt;=40,T118&lt;=49),S118,0)</f>
        <v>0</v>
      </c>
      <c r="Q118" s="121">
        <f>IF(AND(T118&gt;=50,T118&lt;=59),S118,0)</f>
        <v>0</v>
      </c>
      <c r="R118" s="121">
        <f>IF(T118&gt;59,S118,0)</f>
        <v>0</v>
      </c>
      <c r="S118" s="122">
        <f>(G118*100000)-((MAX(H118:N120))*86400)</f>
        <v>0</v>
      </c>
      <c r="T118" s="123">
        <f ca="1">(YEAR(TODAY())-D118)</f>
        <v>2014</v>
      </c>
      <c r="U118" s="124">
        <f>IF(O118=0,"",RANK(O118,$O$4:$O$136))</f>
      </c>
      <c r="V118" s="124">
        <f>IF(P118=0,"",RANK(P118,$P$4:$P$136))</f>
      </c>
      <c r="W118" s="124">
        <f>IF(Q118=0,"",RANK(Q118,$Q$4:$Q$136))</f>
      </c>
      <c r="X118" s="127">
        <f>IF(R118=0,"",RANK(R118,$R$4:$R$136))</f>
      </c>
    </row>
    <row r="119" spans="2:24" ht="12.75">
      <c r="B119" s="106"/>
      <c r="C119" s="109"/>
      <c r="D119" s="112"/>
      <c r="E119" s="114"/>
      <c r="F119" s="112"/>
      <c r="G119" s="118"/>
      <c r="H119" s="19"/>
      <c r="I119" s="15"/>
      <c r="J119" s="15"/>
      <c r="K119" s="15"/>
      <c r="L119" s="15"/>
      <c r="M119" s="15"/>
      <c r="N119" s="20"/>
      <c r="O119" s="120"/>
      <c r="P119" s="121"/>
      <c r="Q119" s="121"/>
      <c r="R119" s="121"/>
      <c r="S119" s="122"/>
      <c r="T119" s="123"/>
      <c r="U119" s="125"/>
      <c r="V119" s="125"/>
      <c r="W119" s="125"/>
      <c r="X119" s="128"/>
    </row>
    <row r="120" spans="2:24" ht="13.5" thickBot="1">
      <c r="B120" s="107"/>
      <c r="C120" s="110"/>
      <c r="D120" s="113"/>
      <c r="E120" s="115"/>
      <c r="F120" s="113"/>
      <c r="G120" s="119"/>
      <c r="H120" s="22"/>
      <c r="I120" s="22"/>
      <c r="J120" s="22"/>
      <c r="K120" s="22"/>
      <c r="L120" s="22"/>
      <c r="M120" s="22"/>
      <c r="N120" s="23"/>
      <c r="O120" s="120"/>
      <c r="P120" s="121"/>
      <c r="Q120" s="121"/>
      <c r="R120" s="121"/>
      <c r="S120" s="122"/>
      <c r="T120" s="123"/>
      <c r="U120" s="126"/>
      <c r="V120" s="126"/>
      <c r="W120" s="126"/>
      <c r="X120" s="129"/>
    </row>
    <row r="121" spans="2:24" ht="12.75">
      <c r="B121" s="105">
        <f>RANK(S121,$S$4:$S$136)</f>
        <v>32</v>
      </c>
      <c r="C121" s="108"/>
      <c r="D121" s="111"/>
      <c r="E121" s="111"/>
      <c r="F121" s="116"/>
      <c r="G121" s="117">
        <f>COUNTA(H121:N123)</f>
        <v>0</v>
      </c>
      <c r="H121" s="14"/>
      <c r="I121" s="15"/>
      <c r="J121" s="14"/>
      <c r="K121" s="14"/>
      <c r="L121" s="14"/>
      <c r="M121" s="14"/>
      <c r="N121" s="16"/>
      <c r="O121" s="120">
        <f>IF(T121&lt;=39,S121,0)</f>
        <v>0</v>
      </c>
      <c r="P121" s="121">
        <f>IF(AND(T121&gt;=40,T121&lt;=49),S121,0)</f>
        <v>0</v>
      </c>
      <c r="Q121" s="121">
        <f>IF(AND(T121&gt;=50,T121&lt;=59),S121,0)</f>
        <v>0</v>
      </c>
      <c r="R121" s="121">
        <f>IF(T121&gt;59,S121,0)</f>
        <v>0</v>
      </c>
      <c r="S121" s="122">
        <f>(G121*100000)-((MAX(H121:N123))*86400)</f>
        <v>0</v>
      </c>
      <c r="T121" s="123">
        <f ca="1">(YEAR(TODAY())-D121)</f>
        <v>2014</v>
      </c>
      <c r="U121" s="124">
        <f>IF(O121=0,"",RANK(O121,$O$4:$O$136))</f>
      </c>
      <c r="V121" s="124">
        <f>IF(P121=0,"",RANK(P121,$P$4:$P$136))</f>
      </c>
      <c r="W121" s="124">
        <f>IF(Q121=0,"",RANK(Q121,$Q$4:$Q$136))</f>
      </c>
      <c r="X121" s="127">
        <f>IF(R121=0,"",RANK(R121,$R$4:$R$136))</f>
      </c>
    </row>
    <row r="122" spans="2:24" ht="12.75">
      <c r="B122" s="106"/>
      <c r="C122" s="109"/>
      <c r="D122" s="112"/>
      <c r="E122" s="114"/>
      <c r="F122" s="112"/>
      <c r="G122" s="118"/>
      <c r="H122" s="19"/>
      <c r="I122" s="15"/>
      <c r="J122" s="15"/>
      <c r="K122" s="15"/>
      <c r="L122" s="15"/>
      <c r="M122" s="15"/>
      <c r="N122" s="20"/>
      <c r="O122" s="120"/>
      <c r="P122" s="121"/>
      <c r="Q122" s="121"/>
      <c r="R122" s="121"/>
      <c r="S122" s="122"/>
      <c r="T122" s="123"/>
      <c r="U122" s="125"/>
      <c r="V122" s="125"/>
      <c r="W122" s="125"/>
      <c r="X122" s="128"/>
    </row>
    <row r="123" spans="2:24" ht="13.5" thickBot="1">
      <c r="B123" s="107"/>
      <c r="C123" s="110"/>
      <c r="D123" s="113"/>
      <c r="E123" s="115"/>
      <c r="F123" s="113"/>
      <c r="G123" s="119"/>
      <c r="H123" s="22"/>
      <c r="I123" s="22"/>
      <c r="J123" s="22"/>
      <c r="K123" s="22"/>
      <c r="L123" s="22"/>
      <c r="M123" s="22"/>
      <c r="N123" s="23"/>
      <c r="O123" s="120"/>
      <c r="P123" s="121"/>
      <c r="Q123" s="121"/>
      <c r="R123" s="121"/>
      <c r="S123" s="122"/>
      <c r="T123" s="123"/>
      <c r="U123" s="126"/>
      <c r="V123" s="126"/>
      <c r="W123" s="126"/>
      <c r="X123" s="129"/>
    </row>
    <row r="124" spans="2:24" ht="12.75">
      <c r="B124" s="105">
        <f>RANK(S124,$S$4:$S$136)</f>
        <v>32</v>
      </c>
      <c r="C124" s="108"/>
      <c r="D124" s="111"/>
      <c r="E124" s="111"/>
      <c r="F124" s="116"/>
      <c r="G124" s="117">
        <f>COUNTA(H124:N126)</f>
        <v>0</v>
      </c>
      <c r="H124" s="14"/>
      <c r="I124" s="15"/>
      <c r="J124" s="14"/>
      <c r="K124" s="14"/>
      <c r="L124" s="14"/>
      <c r="M124" s="14"/>
      <c r="N124" s="16"/>
      <c r="O124" s="120">
        <f>IF(T124&lt;=39,S124,0)</f>
        <v>0</v>
      </c>
      <c r="P124" s="121">
        <f>IF(AND(T124&gt;=40,T124&lt;=49),S124,0)</f>
        <v>0</v>
      </c>
      <c r="Q124" s="121">
        <f>IF(AND(T124&gt;=50,T124&lt;=59),S124,0)</f>
        <v>0</v>
      </c>
      <c r="R124" s="121">
        <f>IF(T124&gt;59,S124,0)</f>
        <v>0</v>
      </c>
      <c r="S124" s="122">
        <f>(G124*100000)-((MAX(H124:N126))*86400)</f>
        <v>0</v>
      </c>
      <c r="T124" s="123">
        <f ca="1">(YEAR(TODAY())-D124)</f>
        <v>2014</v>
      </c>
      <c r="U124" s="124">
        <f>IF(O124=0,"",RANK(O124,$O$4:$O$136))</f>
      </c>
      <c r="V124" s="124">
        <f>IF(P124=0,"",RANK(P124,$P$4:$P$136))</f>
      </c>
      <c r="W124" s="124">
        <f>IF(Q124=0,"",RANK(Q124,$Q$4:$Q$136))</f>
      </c>
      <c r="X124" s="127">
        <f>IF(R124=0,"",RANK(R124,$R$4:$R$136))</f>
      </c>
    </row>
    <row r="125" spans="2:24" ht="12.75">
      <c r="B125" s="106"/>
      <c r="C125" s="109"/>
      <c r="D125" s="112"/>
      <c r="E125" s="114"/>
      <c r="F125" s="112"/>
      <c r="G125" s="118"/>
      <c r="H125" s="19"/>
      <c r="I125" s="15"/>
      <c r="J125" s="15"/>
      <c r="K125" s="15"/>
      <c r="L125" s="15"/>
      <c r="M125" s="15"/>
      <c r="N125" s="20"/>
      <c r="O125" s="120"/>
      <c r="P125" s="121"/>
      <c r="Q125" s="121"/>
      <c r="R125" s="121"/>
      <c r="S125" s="122"/>
      <c r="T125" s="123"/>
      <c r="U125" s="125"/>
      <c r="V125" s="125"/>
      <c r="W125" s="125"/>
      <c r="X125" s="128"/>
    </row>
    <row r="126" spans="2:24" ht="13.5" thickBot="1">
      <c r="B126" s="107"/>
      <c r="C126" s="110"/>
      <c r="D126" s="113"/>
      <c r="E126" s="115"/>
      <c r="F126" s="113"/>
      <c r="G126" s="119"/>
      <c r="H126" s="22"/>
      <c r="I126" s="22"/>
      <c r="J126" s="22"/>
      <c r="K126" s="22"/>
      <c r="L126" s="22"/>
      <c r="M126" s="22"/>
      <c r="N126" s="23"/>
      <c r="O126" s="120"/>
      <c r="P126" s="121"/>
      <c r="Q126" s="121"/>
      <c r="R126" s="121"/>
      <c r="S126" s="122"/>
      <c r="T126" s="123"/>
      <c r="U126" s="126"/>
      <c r="V126" s="126"/>
      <c r="W126" s="126"/>
      <c r="X126" s="129"/>
    </row>
    <row r="127" spans="2:24" ht="12.75">
      <c r="B127" s="105">
        <f>RANK(S127,$S$4:$S$136)</f>
        <v>32</v>
      </c>
      <c r="C127" s="108"/>
      <c r="D127" s="111"/>
      <c r="E127" s="111"/>
      <c r="F127" s="116"/>
      <c r="G127" s="117">
        <f>COUNTA(H127:N129)</f>
        <v>0</v>
      </c>
      <c r="H127" s="14"/>
      <c r="I127" s="15"/>
      <c r="J127" s="14"/>
      <c r="K127" s="14"/>
      <c r="L127" s="14"/>
      <c r="M127" s="14"/>
      <c r="N127" s="16"/>
      <c r="O127" s="120">
        <f>IF(T127&lt;=39,S127,0)</f>
        <v>0</v>
      </c>
      <c r="P127" s="121">
        <f>IF(AND(T127&gt;=40,T127&lt;=49),S127,0)</f>
        <v>0</v>
      </c>
      <c r="Q127" s="121">
        <f>IF(AND(T127&gt;=50,T127&lt;=59),S127,0)</f>
        <v>0</v>
      </c>
      <c r="R127" s="121">
        <f>IF(T127&gt;59,S127,0)</f>
        <v>0</v>
      </c>
      <c r="S127" s="122">
        <f>(G127*100000)-((MAX(H127:N129))*86400)</f>
        <v>0</v>
      </c>
      <c r="T127" s="123">
        <f ca="1">(YEAR(TODAY())-D127)</f>
        <v>2014</v>
      </c>
      <c r="U127" s="124">
        <f>IF(O127=0,"",RANK(O127,$O$4:$O$136))</f>
      </c>
      <c r="V127" s="124">
        <f>IF(P127=0,"",RANK(P127,$P$4:$P$136))</f>
      </c>
      <c r="W127" s="124">
        <f>IF(Q127=0,"",RANK(Q127,$Q$4:$Q$136))</f>
      </c>
      <c r="X127" s="127">
        <f>IF(R127=0,"",RANK(R127,$R$4:$R$136))</f>
      </c>
    </row>
    <row r="128" spans="2:24" ht="12.75">
      <c r="B128" s="106"/>
      <c r="C128" s="109"/>
      <c r="D128" s="112"/>
      <c r="E128" s="114"/>
      <c r="F128" s="112"/>
      <c r="G128" s="118"/>
      <c r="H128" s="19"/>
      <c r="I128" s="15"/>
      <c r="J128" s="15"/>
      <c r="K128" s="15"/>
      <c r="L128" s="15"/>
      <c r="M128" s="15"/>
      <c r="N128" s="20"/>
      <c r="O128" s="120"/>
      <c r="P128" s="121"/>
      <c r="Q128" s="121"/>
      <c r="R128" s="121"/>
      <c r="S128" s="122"/>
      <c r="T128" s="123"/>
      <c r="U128" s="125"/>
      <c r="V128" s="125"/>
      <c r="W128" s="125"/>
      <c r="X128" s="128"/>
    </row>
    <row r="129" spans="2:24" ht="13.5" thickBot="1">
      <c r="B129" s="107"/>
      <c r="C129" s="110"/>
      <c r="D129" s="113"/>
      <c r="E129" s="115"/>
      <c r="F129" s="113"/>
      <c r="G129" s="119"/>
      <c r="H129" s="22"/>
      <c r="I129" s="22"/>
      <c r="J129" s="22"/>
      <c r="K129" s="22"/>
      <c r="L129" s="22"/>
      <c r="M129" s="22"/>
      <c r="N129" s="23"/>
      <c r="O129" s="120"/>
      <c r="P129" s="121"/>
      <c r="Q129" s="121"/>
      <c r="R129" s="121"/>
      <c r="S129" s="122"/>
      <c r="T129" s="123"/>
      <c r="U129" s="126"/>
      <c r="V129" s="126"/>
      <c r="W129" s="126"/>
      <c r="X129" s="129"/>
    </row>
    <row r="130" spans="2:24" ht="12.75">
      <c r="B130" s="105">
        <f>RANK(S130,$S$4:$S$136)</f>
        <v>32</v>
      </c>
      <c r="C130" s="108"/>
      <c r="D130" s="111"/>
      <c r="E130" s="111"/>
      <c r="F130" s="116"/>
      <c r="G130" s="117">
        <f>COUNTA(H130:N132)</f>
        <v>0</v>
      </c>
      <c r="H130" s="14"/>
      <c r="I130" s="15"/>
      <c r="J130" s="14"/>
      <c r="K130" s="14"/>
      <c r="L130" s="14"/>
      <c r="M130" s="14"/>
      <c r="N130" s="16"/>
      <c r="O130" s="120">
        <f>IF(T130&lt;=39,S130,0)</f>
        <v>0</v>
      </c>
      <c r="P130" s="121">
        <f>IF(AND(T130&gt;=40,T130&lt;=49),S130,0)</f>
        <v>0</v>
      </c>
      <c r="Q130" s="121">
        <f>IF(AND(T130&gt;=50,T130&lt;=59),S130,0)</f>
        <v>0</v>
      </c>
      <c r="R130" s="121">
        <f>IF(T130&gt;59,S130,0)</f>
        <v>0</v>
      </c>
      <c r="S130" s="122">
        <f>(G130*100000)-((MAX(H130:N132))*86400)</f>
        <v>0</v>
      </c>
      <c r="T130" s="123">
        <f ca="1">(YEAR(TODAY())-D130)</f>
        <v>2014</v>
      </c>
      <c r="U130" s="124">
        <f>IF(O130=0,"",RANK(O130,$O$4:$O$136))</f>
      </c>
      <c r="V130" s="124">
        <f>IF(P130=0,"",RANK(P130,$P$4:$P$136))</f>
      </c>
      <c r="W130" s="124">
        <f>IF(Q130=0,"",RANK(Q130,$Q$4:$Q$136))</f>
      </c>
      <c r="X130" s="127">
        <f>IF(R130=0,"",RANK(R130,$R$4:$R$136))</f>
      </c>
    </row>
    <row r="131" spans="2:24" ht="12.75">
      <c r="B131" s="106"/>
      <c r="C131" s="109"/>
      <c r="D131" s="112"/>
      <c r="E131" s="114"/>
      <c r="F131" s="112"/>
      <c r="G131" s="118"/>
      <c r="H131" s="19"/>
      <c r="I131" s="15"/>
      <c r="J131" s="15"/>
      <c r="K131" s="15"/>
      <c r="L131" s="15"/>
      <c r="M131" s="15"/>
      <c r="N131" s="20"/>
      <c r="O131" s="120"/>
      <c r="P131" s="121"/>
      <c r="Q131" s="121"/>
      <c r="R131" s="121"/>
      <c r="S131" s="122"/>
      <c r="T131" s="123"/>
      <c r="U131" s="125"/>
      <c r="V131" s="125"/>
      <c r="W131" s="125"/>
      <c r="X131" s="128"/>
    </row>
    <row r="132" spans="2:24" ht="13.5" thickBot="1">
      <c r="B132" s="107"/>
      <c r="C132" s="110"/>
      <c r="D132" s="113"/>
      <c r="E132" s="115"/>
      <c r="F132" s="113"/>
      <c r="G132" s="119"/>
      <c r="H132" s="22"/>
      <c r="I132" s="22"/>
      <c r="J132" s="22"/>
      <c r="K132" s="22"/>
      <c r="L132" s="22"/>
      <c r="M132" s="22"/>
      <c r="N132" s="23"/>
      <c r="O132" s="120"/>
      <c r="P132" s="121"/>
      <c r="Q132" s="121"/>
      <c r="R132" s="121"/>
      <c r="S132" s="122"/>
      <c r="T132" s="123"/>
      <c r="U132" s="126"/>
      <c r="V132" s="126"/>
      <c r="W132" s="126"/>
      <c r="X132" s="129"/>
    </row>
    <row r="133" spans="2:24" ht="12.75">
      <c r="B133" s="105">
        <f>RANK(S133,$S$4:$S$136)</f>
        <v>32</v>
      </c>
      <c r="C133" s="108"/>
      <c r="D133" s="111"/>
      <c r="E133" s="111"/>
      <c r="F133" s="116"/>
      <c r="G133" s="117">
        <f>COUNTA(H133:N135)</f>
        <v>0</v>
      </c>
      <c r="H133" s="14"/>
      <c r="I133" s="15"/>
      <c r="J133" s="14"/>
      <c r="K133" s="14"/>
      <c r="L133" s="14"/>
      <c r="M133" s="14"/>
      <c r="N133" s="16"/>
      <c r="O133" s="120">
        <f>IF(T133&lt;=39,S133,0)</f>
        <v>0</v>
      </c>
      <c r="P133" s="121">
        <f>IF(AND(T133&gt;=40,T133&lt;=49),S133,0)</f>
        <v>0</v>
      </c>
      <c r="Q133" s="121">
        <f>IF(AND(T133&gt;=50,T133&lt;=59),S133,0)</f>
        <v>0</v>
      </c>
      <c r="R133" s="121">
        <f>IF(T133&gt;59,S133,0)</f>
        <v>0</v>
      </c>
      <c r="S133" s="122">
        <f>(G133*100000)-((MAX(H133:N135))*86400)</f>
        <v>0</v>
      </c>
      <c r="T133" s="123">
        <f ca="1">(YEAR(TODAY())-D133)</f>
        <v>2014</v>
      </c>
      <c r="U133" s="124">
        <f>IF(O133=0,"",RANK(O133,$O$4:$O$136))</f>
      </c>
      <c r="V133" s="124">
        <f>IF(P133=0,"",RANK(P133,$P$4:$P$136))</f>
      </c>
      <c r="W133" s="124">
        <f>IF(Q133=0,"",RANK(Q133,$Q$4:$Q$136))</f>
      </c>
      <c r="X133" s="127">
        <f>IF(R133=0,"",RANK(R133,$R$4:$R$136))</f>
      </c>
    </row>
    <row r="134" spans="2:24" ht="12.75">
      <c r="B134" s="106"/>
      <c r="C134" s="109"/>
      <c r="D134" s="112"/>
      <c r="E134" s="114"/>
      <c r="F134" s="112"/>
      <c r="G134" s="118"/>
      <c r="H134" s="19"/>
      <c r="I134" s="15"/>
      <c r="J134" s="15"/>
      <c r="K134" s="15"/>
      <c r="L134" s="15"/>
      <c r="M134" s="15"/>
      <c r="N134" s="20"/>
      <c r="O134" s="120"/>
      <c r="P134" s="121"/>
      <c r="Q134" s="121"/>
      <c r="R134" s="121"/>
      <c r="S134" s="122"/>
      <c r="T134" s="123"/>
      <c r="U134" s="125"/>
      <c r="V134" s="125"/>
      <c r="W134" s="125"/>
      <c r="X134" s="128"/>
    </row>
    <row r="135" spans="2:24" ht="13.5" thickBot="1">
      <c r="B135" s="107"/>
      <c r="C135" s="110"/>
      <c r="D135" s="113"/>
      <c r="E135" s="115"/>
      <c r="F135" s="113"/>
      <c r="G135" s="119"/>
      <c r="H135" s="22"/>
      <c r="I135" s="22"/>
      <c r="J135" s="22"/>
      <c r="K135" s="22"/>
      <c r="L135" s="22"/>
      <c r="M135" s="22"/>
      <c r="N135" s="23"/>
      <c r="O135" s="120"/>
      <c r="P135" s="121"/>
      <c r="Q135" s="121"/>
      <c r="R135" s="121"/>
      <c r="S135" s="122"/>
      <c r="T135" s="123"/>
      <c r="U135" s="126"/>
      <c r="V135" s="126"/>
      <c r="W135" s="126"/>
      <c r="X135" s="129"/>
    </row>
    <row r="136" spans="2:24" ht="12.75">
      <c r="B136" s="105">
        <f>RANK(S136,$S$4:$S$136)</f>
        <v>32</v>
      </c>
      <c r="C136" s="108"/>
      <c r="D136" s="111"/>
      <c r="E136" s="111"/>
      <c r="F136" s="116"/>
      <c r="G136" s="117">
        <f>COUNTA(H136:N138)</f>
        <v>0</v>
      </c>
      <c r="H136" s="14"/>
      <c r="I136" s="15"/>
      <c r="J136" s="14"/>
      <c r="K136" s="14"/>
      <c r="L136" s="14"/>
      <c r="M136" s="14"/>
      <c r="N136" s="16"/>
      <c r="O136" s="120">
        <f>IF(T136&lt;=39,S136,0)</f>
        <v>0</v>
      </c>
      <c r="P136" s="121">
        <f>IF(AND(T136&gt;=40,T136&lt;=49),S136,0)</f>
        <v>0</v>
      </c>
      <c r="Q136" s="121">
        <f>IF(AND(T136&gt;=50,T136&lt;=59),S136,0)</f>
        <v>0</v>
      </c>
      <c r="R136" s="121">
        <f>IF(T136&gt;59,S136,0)</f>
        <v>0</v>
      </c>
      <c r="S136" s="122">
        <f>(G136*100000)-((MAX(H136:N138))*86400)</f>
        <v>0</v>
      </c>
      <c r="T136" s="123">
        <f ca="1">(YEAR(TODAY())-D136)</f>
        <v>2014</v>
      </c>
      <c r="U136" s="124">
        <f>IF(O136=0,"",RANK(O136,$O$4:$O$136))</f>
      </c>
      <c r="V136" s="124">
        <f>IF(P136=0,"",RANK(P136,$P$4:$P$136))</f>
      </c>
      <c r="W136" s="124">
        <f>IF(Q136=0,"",RANK(Q136,$Q$4:$Q$136))</f>
      </c>
      <c r="X136" s="127">
        <f>IF(R136=0,"",RANK(R136,$R$4:$R$136))</f>
      </c>
    </row>
    <row r="137" spans="2:24" ht="12.75">
      <c r="B137" s="106"/>
      <c r="C137" s="109"/>
      <c r="D137" s="112"/>
      <c r="E137" s="114"/>
      <c r="F137" s="112"/>
      <c r="G137" s="118"/>
      <c r="H137" s="19"/>
      <c r="I137" s="15"/>
      <c r="J137" s="15"/>
      <c r="K137" s="15"/>
      <c r="L137" s="15"/>
      <c r="M137" s="15"/>
      <c r="N137" s="20"/>
      <c r="O137" s="120"/>
      <c r="P137" s="121"/>
      <c r="Q137" s="121"/>
      <c r="R137" s="121"/>
      <c r="S137" s="122"/>
      <c r="T137" s="123"/>
      <c r="U137" s="125"/>
      <c r="V137" s="125"/>
      <c r="W137" s="125"/>
      <c r="X137" s="128"/>
    </row>
    <row r="138" spans="2:24" ht="13.5" thickBot="1">
      <c r="B138" s="107"/>
      <c r="C138" s="110"/>
      <c r="D138" s="113"/>
      <c r="E138" s="115"/>
      <c r="F138" s="113"/>
      <c r="G138" s="119"/>
      <c r="H138" s="22"/>
      <c r="I138" s="22"/>
      <c r="J138" s="22"/>
      <c r="K138" s="22"/>
      <c r="L138" s="22"/>
      <c r="M138" s="22"/>
      <c r="N138" s="23"/>
      <c r="O138" s="120"/>
      <c r="P138" s="121"/>
      <c r="Q138" s="121"/>
      <c r="R138" s="121"/>
      <c r="S138" s="122"/>
      <c r="T138" s="123"/>
      <c r="U138" s="126"/>
      <c r="V138" s="126"/>
      <c r="W138" s="126"/>
      <c r="X138" s="129"/>
    </row>
  </sheetData>
  <sheetProtection/>
  <mergeCells count="722">
    <mergeCell ref="W136:W138"/>
    <mergeCell ref="X136:X138"/>
    <mergeCell ref="Q136:Q138"/>
    <mergeCell ref="R136:R138"/>
    <mergeCell ref="S136:S138"/>
    <mergeCell ref="T136:T138"/>
    <mergeCell ref="U136:U138"/>
    <mergeCell ref="V136:V138"/>
    <mergeCell ref="W133:W135"/>
    <mergeCell ref="X133:X135"/>
    <mergeCell ref="B136:B138"/>
    <mergeCell ref="C136:C138"/>
    <mergeCell ref="D136:D138"/>
    <mergeCell ref="E136:E138"/>
    <mergeCell ref="F136:F138"/>
    <mergeCell ref="G136:G138"/>
    <mergeCell ref="O136:O138"/>
    <mergeCell ref="P136:P138"/>
    <mergeCell ref="Q133:Q135"/>
    <mergeCell ref="R133:R135"/>
    <mergeCell ref="S133:S135"/>
    <mergeCell ref="T133:T135"/>
    <mergeCell ref="U133:U135"/>
    <mergeCell ref="V133:V135"/>
    <mergeCell ref="W130:W132"/>
    <mergeCell ref="X130:X132"/>
    <mergeCell ref="B133:B135"/>
    <mergeCell ref="C133:C135"/>
    <mergeCell ref="D133:D135"/>
    <mergeCell ref="E133:E135"/>
    <mergeCell ref="F133:F135"/>
    <mergeCell ref="G133:G135"/>
    <mergeCell ref="O133:O135"/>
    <mergeCell ref="P133:P135"/>
    <mergeCell ref="Q130:Q132"/>
    <mergeCell ref="R130:R132"/>
    <mergeCell ref="S130:S132"/>
    <mergeCell ref="T130:T132"/>
    <mergeCell ref="U130:U132"/>
    <mergeCell ref="V130:V132"/>
    <mergeCell ref="W127:W129"/>
    <mergeCell ref="X127:X129"/>
    <mergeCell ref="B130:B132"/>
    <mergeCell ref="C130:C132"/>
    <mergeCell ref="D130:D132"/>
    <mergeCell ref="E130:E132"/>
    <mergeCell ref="F130:F132"/>
    <mergeCell ref="G130:G132"/>
    <mergeCell ref="O130:O132"/>
    <mergeCell ref="P130:P132"/>
    <mergeCell ref="Q127:Q129"/>
    <mergeCell ref="R127:R129"/>
    <mergeCell ref="S127:S129"/>
    <mergeCell ref="T127:T129"/>
    <mergeCell ref="U127:U129"/>
    <mergeCell ref="V127:V129"/>
    <mergeCell ref="W124:W126"/>
    <mergeCell ref="X124:X126"/>
    <mergeCell ref="B127:B129"/>
    <mergeCell ref="C127:C129"/>
    <mergeCell ref="D127:D129"/>
    <mergeCell ref="E127:E129"/>
    <mergeCell ref="F127:F129"/>
    <mergeCell ref="G127:G129"/>
    <mergeCell ref="O127:O129"/>
    <mergeCell ref="P127:P129"/>
    <mergeCell ref="Q124:Q126"/>
    <mergeCell ref="R124:R126"/>
    <mergeCell ref="S124:S126"/>
    <mergeCell ref="T124:T126"/>
    <mergeCell ref="U124:U126"/>
    <mergeCell ref="V124:V126"/>
    <mergeCell ref="W121:W123"/>
    <mergeCell ref="X121:X123"/>
    <mergeCell ref="B124:B126"/>
    <mergeCell ref="C124:C126"/>
    <mergeCell ref="D124:D126"/>
    <mergeCell ref="E124:E126"/>
    <mergeCell ref="F124:F126"/>
    <mergeCell ref="G124:G126"/>
    <mergeCell ref="O124:O126"/>
    <mergeCell ref="P124:P126"/>
    <mergeCell ref="Q121:Q123"/>
    <mergeCell ref="R121:R123"/>
    <mergeCell ref="S121:S123"/>
    <mergeCell ref="T121:T123"/>
    <mergeCell ref="U121:U123"/>
    <mergeCell ref="V121:V123"/>
    <mergeCell ref="W118:W120"/>
    <mergeCell ref="X118:X120"/>
    <mergeCell ref="B121:B123"/>
    <mergeCell ref="C121:C123"/>
    <mergeCell ref="D121:D123"/>
    <mergeCell ref="E121:E123"/>
    <mergeCell ref="F121:F123"/>
    <mergeCell ref="G121:G123"/>
    <mergeCell ref="O121:O123"/>
    <mergeCell ref="P121:P123"/>
    <mergeCell ref="Q118:Q120"/>
    <mergeCell ref="R118:R120"/>
    <mergeCell ref="S118:S120"/>
    <mergeCell ref="T118:T120"/>
    <mergeCell ref="U118:U120"/>
    <mergeCell ref="V118:V120"/>
    <mergeCell ref="W115:W117"/>
    <mergeCell ref="X115:X117"/>
    <mergeCell ref="B118:B120"/>
    <mergeCell ref="C118:C120"/>
    <mergeCell ref="D118:D120"/>
    <mergeCell ref="E118:E120"/>
    <mergeCell ref="F118:F120"/>
    <mergeCell ref="G118:G120"/>
    <mergeCell ref="O118:O120"/>
    <mergeCell ref="P118:P120"/>
    <mergeCell ref="Q115:Q117"/>
    <mergeCell ref="R115:R117"/>
    <mergeCell ref="S115:S117"/>
    <mergeCell ref="T115:T117"/>
    <mergeCell ref="U115:U117"/>
    <mergeCell ref="V115:V117"/>
    <mergeCell ref="W112:W114"/>
    <mergeCell ref="X112:X114"/>
    <mergeCell ref="B115:B117"/>
    <mergeCell ref="C115:C117"/>
    <mergeCell ref="D115:D117"/>
    <mergeCell ref="E115:E117"/>
    <mergeCell ref="F115:F117"/>
    <mergeCell ref="G115:G117"/>
    <mergeCell ref="O115:O117"/>
    <mergeCell ref="P115:P117"/>
    <mergeCell ref="Q112:Q114"/>
    <mergeCell ref="R112:R114"/>
    <mergeCell ref="S112:S114"/>
    <mergeCell ref="T112:T114"/>
    <mergeCell ref="U112:U114"/>
    <mergeCell ref="V112:V114"/>
    <mergeCell ref="W109:W111"/>
    <mergeCell ref="X109:X111"/>
    <mergeCell ref="B112:B114"/>
    <mergeCell ref="C112:C114"/>
    <mergeCell ref="D112:D114"/>
    <mergeCell ref="E112:E114"/>
    <mergeCell ref="F112:F114"/>
    <mergeCell ref="G112:G114"/>
    <mergeCell ref="O112:O114"/>
    <mergeCell ref="P112:P114"/>
    <mergeCell ref="Q109:Q111"/>
    <mergeCell ref="R109:R111"/>
    <mergeCell ref="S109:S111"/>
    <mergeCell ref="T109:T111"/>
    <mergeCell ref="U109:U111"/>
    <mergeCell ref="V109:V111"/>
    <mergeCell ref="W106:W108"/>
    <mergeCell ref="X106:X108"/>
    <mergeCell ref="B109:B111"/>
    <mergeCell ref="C109:C111"/>
    <mergeCell ref="D109:D111"/>
    <mergeCell ref="E109:E111"/>
    <mergeCell ref="F109:F111"/>
    <mergeCell ref="G109:G111"/>
    <mergeCell ref="O109:O111"/>
    <mergeCell ref="P109:P111"/>
    <mergeCell ref="Q106:Q108"/>
    <mergeCell ref="R106:R108"/>
    <mergeCell ref="S106:S108"/>
    <mergeCell ref="T106:T108"/>
    <mergeCell ref="U106:U108"/>
    <mergeCell ref="V106:V108"/>
    <mergeCell ref="W103:W105"/>
    <mergeCell ref="X103:X105"/>
    <mergeCell ref="B106:B108"/>
    <mergeCell ref="C106:C108"/>
    <mergeCell ref="D106:D108"/>
    <mergeCell ref="E106:E108"/>
    <mergeCell ref="F106:F108"/>
    <mergeCell ref="G106:G108"/>
    <mergeCell ref="O106:O108"/>
    <mergeCell ref="P106:P108"/>
    <mergeCell ref="Q103:Q105"/>
    <mergeCell ref="R103:R105"/>
    <mergeCell ref="S103:S105"/>
    <mergeCell ref="T103:T105"/>
    <mergeCell ref="U103:U105"/>
    <mergeCell ref="V103:V105"/>
    <mergeCell ref="W100:W102"/>
    <mergeCell ref="X100:X102"/>
    <mergeCell ref="B103:B105"/>
    <mergeCell ref="C103:C105"/>
    <mergeCell ref="D103:D105"/>
    <mergeCell ref="E103:E105"/>
    <mergeCell ref="F103:F105"/>
    <mergeCell ref="G103:G105"/>
    <mergeCell ref="O103:O105"/>
    <mergeCell ref="P103:P105"/>
    <mergeCell ref="Q100:Q102"/>
    <mergeCell ref="R100:R102"/>
    <mergeCell ref="S100:S102"/>
    <mergeCell ref="T100:T102"/>
    <mergeCell ref="U100:U102"/>
    <mergeCell ref="V100:V102"/>
    <mergeCell ref="W97:W99"/>
    <mergeCell ref="X97:X99"/>
    <mergeCell ref="B100:B102"/>
    <mergeCell ref="C100:C102"/>
    <mergeCell ref="D100:D102"/>
    <mergeCell ref="E100:E102"/>
    <mergeCell ref="F100:F102"/>
    <mergeCell ref="G100:G102"/>
    <mergeCell ref="O100:O102"/>
    <mergeCell ref="P100:P102"/>
    <mergeCell ref="Q97:Q99"/>
    <mergeCell ref="R97:R99"/>
    <mergeCell ref="S97:S99"/>
    <mergeCell ref="T97:T99"/>
    <mergeCell ref="U97:U99"/>
    <mergeCell ref="V97:V99"/>
    <mergeCell ref="W94:W96"/>
    <mergeCell ref="X94:X96"/>
    <mergeCell ref="B97:B99"/>
    <mergeCell ref="C97:C99"/>
    <mergeCell ref="D97:D99"/>
    <mergeCell ref="E97:E99"/>
    <mergeCell ref="F97:F99"/>
    <mergeCell ref="G97:G99"/>
    <mergeCell ref="O97:O99"/>
    <mergeCell ref="P97:P99"/>
    <mergeCell ref="Q94:Q96"/>
    <mergeCell ref="R94:R96"/>
    <mergeCell ref="S94:S96"/>
    <mergeCell ref="T94:T96"/>
    <mergeCell ref="U94:U96"/>
    <mergeCell ref="V94:V96"/>
    <mergeCell ref="W91:W93"/>
    <mergeCell ref="X91:X93"/>
    <mergeCell ref="B94:B96"/>
    <mergeCell ref="C94:C96"/>
    <mergeCell ref="D94:D96"/>
    <mergeCell ref="E94:E96"/>
    <mergeCell ref="F94:F96"/>
    <mergeCell ref="G94:G96"/>
    <mergeCell ref="O94:O96"/>
    <mergeCell ref="P94:P96"/>
    <mergeCell ref="Q91:Q93"/>
    <mergeCell ref="R91:R93"/>
    <mergeCell ref="S91:S93"/>
    <mergeCell ref="T91:T93"/>
    <mergeCell ref="U91:U93"/>
    <mergeCell ref="V91:V93"/>
    <mergeCell ref="W88:W90"/>
    <mergeCell ref="X88:X90"/>
    <mergeCell ref="B91:B93"/>
    <mergeCell ref="C91:C93"/>
    <mergeCell ref="D91:D93"/>
    <mergeCell ref="E91:E93"/>
    <mergeCell ref="F91:F93"/>
    <mergeCell ref="G91:G93"/>
    <mergeCell ref="O91:O93"/>
    <mergeCell ref="P91:P93"/>
    <mergeCell ref="Q88:Q90"/>
    <mergeCell ref="R88:R90"/>
    <mergeCell ref="S88:S90"/>
    <mergeCell ref="T88:T90"/>
    <mergeCell ref="U88:U90"/>
    <mergeCell ref="V88:V90"/>
    <mergeCell ref="W85:W87"/>
    <mergeCell ref="X85:X87"/>
    <mergeCell ref="B88:B90"/>
    <mergeCell ref="C88:C90"/>
    <mergeCell ref="D88:D90"/>
    <mergeCell ref="E88:E90"/>
    <mergeCell ref="F88:F90"/>
    <mergeCell ref="G88:G90"/>
    <mergeCell ref="O88:O90"/>
    <mergeCell ref="P88:P90"/>
    <mergeCell ref="Q85:Q87"/>
    <mergeCell ref="R85:R87"/>
    <mergeCell ref="S85:S87"/>
    <mergeCell ref="T85:T87"/>
    <mergeCell ref="U85:U87"/>
    <mergeCell ref="V85:V87"/>
    <mergeCell ref="W82:W84"/>
    <mergeCell ref="X82:X84"/>
    <mergeCell ref="B85:B87"/>
    <mergeCell ref="C85:C87"/>
    <mergeCell ref="D85:D87"/>
    <mergeCell ref="E85:E87"/>
    <mergeCell ref="F85:F87"/>
    <mergeCell ref="G85:G87"/>
    <mergeCell ref="O85:O87"/>
    <mergeCell ref="P85:P87"/>
    <mergeCell ref="Q82:Q84"/>
    <mergeCell ref="R82:R84"/>
    <mergeCell ref="S82:S84"/>
    <mergeCell ref="T82:T84"/>
    <mergeCell ref="U82:U84"/>
    <mergeCell ref="V82:V84"/>
    <mergeCell ref="W79:W81"/>
    <mergeCell ref="X79:X81"/>
    <mergeCell ref="B82:B84"/>
    <mergeCell ref="C82:C84"/>
    <mergeCell ref="D82:D84"/>
    <mergeCell ref="E82:E84"/>
    <mergeCell ref="F82:F84"/>
    <mergeCell ref="G82:G84"/>
    <mergeCell ref="O82:O84"/>
    <mergeCell ref="P82:P84"/>
    <mergeCell ref="Q79:Q81"/>
    <mergeCell ref="R79:R81"/>
    <mergeCell ref="S79:S81"/>
    <mergeCell ref="T79:T81"/>
    <mergeCell ref="U79:U81"/>
    <mergeCell ref="V79:V81"/>
    <mergeCell ref="W76:W78"/>
    <mergeCell ref="X76:X78"/>
    <mergeCell ref="B79:B81"/>
    <mergeCell ref="C79:C81"/>
    <mergeCell ref="D79:D81"/>
    <mergeCell ref="E79:E81"/>
    <mergeCell ref="F79:F81"/>
    <mergeCell ref="G79:G81"/>
    <mergeCell ref="O79:O81"/>
    <mergeCell ref="P79:P81"/>
    <mergeCell ref="Q76:Q78"/>
    <mergeCell ref="R76:R78"/>
    <mergeCell ref="S76:S78"/>
    <mergeCell ref="T76:T78"/>
    <mergeCell ref="U76:U78"/>
    <mergeCell ref="V76:V78"/>
    <mergeCell ref="W73:W75"/>
    <mergeCell ref="X73:X75"/>
    <mergeCell ref="B76:B78"/>
    <mergeCell ref="C76:C78"/>
    <mergeCell ref="D76:D78"/>
    <mergeCell ref="E76:E78"/>
    <mergeCell ref="F76:F78"/>
    <mergeCell ref="G76:G78"/>
    <mergeCell ref="O76:O78"/>
    <mergeCell ref="P76:P78"/>
    <mergeCell ref="Q73:Q75"/>
    <mergeCell ref="R73:R75"/>
    <mergeCell ref="S73:S75"/>
    <mergeCell ref="T73:T75"/>
    <mergeCell ref="U73:U75"/>
    <mergeCell ref="V73:V75"/>
    <mergeCell ref="W70:W72"/>
    <mergeCell ref="X70:X72"/>
    <mergeCell ref="B73:B75"/>
    <mergeCell ref="C73:C75"/>
    <mergeCell ref="D73:D75"/>
    <mergeCell ref="E73:E75"/>
    <mergeCell ref="F73:F75"/>
    <mergeCell ref="G73:G75"/>
    <mergeCell ref="O73:O75"/>
    <mergeCell ref="P73:P75"/>
    <mergeCell ref="Q70:Q72"/>
    <mergeCell ref="R70:R72"/>
    <mergeCell ref="S70:S72"/>
    <mergeCell ref="T70:T72"/>
    <mergeCell ref="U70:U72"/>
    <mergeCell ref="V70:V72"/>
    <mergeCell ref="W67:W69"/>
    <mergeCell ref="X67:X69"/>
    <mergeCell ref="B70:B72"/>
    <mergeCell ref="C70:C72"/>
    <mergeCell ref="D70:D72"/>
    <mergeCell ref="E70:E72"/>
    <mergeCell ref="F70:F72"/>
    <mergeCell ref="G70:G72"/>
    <mergeCell ref="O70:O72"/>
    <mergeCell ref="P70:P72"/>
    <mergeCell ref="Q67:Q69"/>
    <mergeCell ref="R67:R69"/>
    <mergeCell ref="S67:S69"/>
    <mergeCell ref="T67:T69"/>
    <mergeCell ref="U67:U69"/>
    <mergeCell ref="V67:V69"/>
    <mergeCell ref="W64:W66"/>
    <mergeCell ref="X64:X66"/>
    <mergeCell ref="B67:B69"/>
    <mergeCell ref="C67:C69"/>
    <mergeCell ref="D67:D69"/>
    <mergeCell ref="E67:E69"/>
    <mergeCell ref="F67:F69"/>
    <mergeCell ref="G67:G69"/>
    <mergeCell ref="O67:O69"/>
    <mergeCell ref="P67:P69"/>
    <mergeCell ref="Q64:Q66"/>
    <mergeCell ref="R64:R66"/>
    <mergeCell ref="S64:S66"/>
    <mergeCell ref="T64:T66"/>
    <mergeCell ref="U64:U66"/>
    <mergeCell ref="V64:V66"/>
    <mergeCell ref="W61:W63"/>
    <mergeCell ref="X61:X63"/>
    <mergeCell ref="B64:B66"/>
    <mergeCell ref="C64:C66"/>
    <mergeCell ref="D64:D66"/>
    <mergeCell ref="E64:E66"/>
    <mergeCell ref="F64:F66"/>
    <mergeCell ref="G64:G66"/>
    <mergeCell ref="O64:O66"/>
    <mergeCell ref="P64:P66"/>
    <mergeCell ref="Q61:Q63"/>
    <mergeCell ref="R61:R63"/>
    <mergeCell ref="S61:S63"/>
    <mergeCell ref="T61:T63"/>
    <mergeCell ref="U61:U63"/>
    <mergeCell ref="V61:V63"/>
    <mergeCell ref="W58:W60"/>
    <mergeCell ref="X58:X60"/>
    <mergeCell ref="B61:B63"/>
    <mergeCell ref="C61:C63"/>
    <mergeCell ref="D61:D63"/>
    <mergeCell ref="E61:E63"/>
    <mergeCell ref="F61:F63"/>
    <mergeCell ref="G61:G63"/>
    <mergeCell ref="O61:O63"/>
    <mergeCell ref="P61:P63"/>
    <mergeCell ref="Q58:Q60"/>
    <mergeCell ref="R58:R60"/>
    <mergeCell ref="S58:S60"/>
    <mergeCell ref="T58:T60"/>
    <mergeCell ref="U58:U60"/>
    <mergeCell ref="V58:V60"/>
    <mergeCell ref="W55:W57"/>
    <mergeCell ref="X55:X57"/>
    <mergeCell ref="B58:B60"/>
    <mergeCell ref="C58:C60"/>
    <mergeCell ref="D58:D60"/>
    <mergeCell ref="E58:E60"/>
    <mergeCell ref="F58:F60"/>
    <mergeCell ref="G58:G60"/>
    <mergeCell ref="O58:O60"/>
    <mergeCell ref="P58:P60"/>
    <mergeCell ref="Q55:Q57"/>
    <mergeCell ref="R55:R57"/>
    <mergeCell ref="S55:S57"/>
    <mergeCell ref="T55:T57"/>
    <mergeCell ref="U55:U57"/>
    <mergeCell ref="V55:V57"/>
    <mergeCell ref="W52:W54"/>
    <mergeCell ref="X52:X54"/>
    <mergeCell ref="B55:B57"/>
    <mergeCell ref="C55:C57"/>
    <mergeCell ref="D55:D57"/>
    <mergeCell ref="E55:E57"/>
    <mergeCell ref="F55:F57"/>
    <mergeCell ref="G55:G57"/>
    <mergeCell ref="O55:O57"/>
    <mergeCell ref="P55:P57"/>
    <mergeCell ref="Q52:Q54"/>
    <mergeCell ref="R52:R54"/>
    <mergeCell ref="S52:S54"/>
    <mergeCell ref="T52:T54"/>
    <mergeCell ref="U52:U54"/>
    <mergeCell ref="V52:V54"/>
    <mergeCell ref="W49:W51"/>
    <mergeCell ref="X49:X51"/>
    <mergeCell ref="B52:B54"/>
    <mergeCell ref="C52:C54"/>
    <mergeCell ref="D52:D54"/>
    <mergeCell ref="E52:E54"/>
    <mergeCell ref="F52:F54"/>
    <mergeCell ref="G52:G54"/>
    <mergeCell ref="O52:O54"/>
    <mergeCell ref="P52:P54"/>
    <mergeCell ref="Q49:Q51"/>
    <mergeCell ref="R49:R51"/>
    <mergeCell ref="S49:S51"/>
    <mergeCell ref="T49:T51"/>
    <mergeCell ref="U49:U51"/>
    <mergeCell ref="V49:V51"/>
    <mergeCell ref="W46:W48"/>
    <mergeCell ref="X46:X48"/>
    <mergeCell ref="B49:B51"/>
    <mergeCell ref="C49:C51"/>
    <mergeCell ref="D49:D51"/>
    <mergeCell ref="E49:E51"/>
    <mergeCell ref="F49:F51"/>
    <mergeCell ref="G49:G51"/>
    <mergeCell ref="O49:O51"/>
    <mergeCell ref="P49:P51"/>
    <mergeCell ref="Q46:Q48"/>
    <mergeCell ref="R46:R48"/>
    <mergeCell ref="S46:S48"/>
    <mergeCell ref="T46:T48"/>
    <mergeCell ref="U46:U48"/>
    <mergeCell ref="V46:V48"/>
    <mergeCell ref="W43:W45"/>
    <mergeCell ref="X43:X45"/>
    <mergeCell ref="B46:B48"/>
    <mergeCell ref="C46:C48"/>
    <mergeCell ref="D46:D48"/>
    <mergeCell ref="E46:E48"/>
    <mergeCell ref="F46:F48"/>
    <mergeCell ref="G46:G48"/>
    <mergeCell ref="O46:O48"/>
    <mergeCell ref="P46:P48"/>
    <mergeCell ref="Q43:Q45"/>
    <mergeCell ref="R43:R45"/>
    <mergeCell ref="S43:S45"/>
    <mergeCell ref="T43:T45"/>
    <mergeCell ref="U43:U45"/>
    <mergeCell ref="V43:V45"/>
    <mergeCell ref="W40:W42"/>
    <mergeCell ref="X40:X42"/>
    <mergeCell ref="B43:B45"/>
    <mergeCell ref="C43:C45"/>
    <mergeCell ref="D43:D45"/>
    <mergeCell ref="E43:E45"/>
    <mergeCell ref="F43:F45"/>
    <mergeCell ref="G43:G45"/>
    <mergeCell ref="O43:O45"/>
    <mergeCell ref="P43:P45"/>
    <mergeCell ref="Q40:Q42"/>
    <mergeCell ref="R40:R42"/>
    <mergeCell ref="S40:S42"/>
    <mergeCell ref="T40:T42"/>
    <mergeCell ref="U40:U42"/>
    <mergeCell ref="V40:V42"/>
    <mergeCell ref="W37:W39"/>
    <mergeCell ref="X37:X39"/>
    <mergeCell ref="B40:B42"/>
    <mergeCell ref="C40:C42"/>
    <mergeCell ref="D40:D42"/>
    <mergeCell ref="E40:E42"/>
    <mergeCell ref="F40:F42"/>
    <mergeCell ref="G40:G42"/>
    <mergeCell ref="O40:O42"/>
    <mergeCell ref="P40:P42"/>
    <mergeCell ref="Q37:Q39"/>
    <mergeCell ref="R37:R39"/>
    <mergeCell ref="S37:S39"/>
    <mergeCell ref="T37:T39"/>
    <mergeCell ref="U37:U39"/>
    <mergeCell ref="V37:V39"/>
    <mergeCell ref="W34:W36"/>
    <mergeCell ref="X34:X36"/>
    <mergeCell ref="B37:B39"/>
    <mergeCell ref="C37:C39"/>
    <mergeCell ref="D37:D39"/>
    <mergeCell ref="E37:E39"/>
    <mergeCell ref="F37:F39"/>
    <mergeCell ref="G37:G39"/>
    <mergeCell ref="O37:O39"/>
    <mergeCell ref="P37:P39"/>
    <mergeCell ref="Q34:Q36"/>
    <mergeCell ref="R34:R36"/>
    <mergeCell ref="S34:S36"/>
    <mergeCell ref="T34:T36"/>
    <mergeCell ref="U34:U36"/>
    <mergeCell ref="V34:V36"/>
    <mergeCell ref="W31:W33"/>
    <mergeCell ref="X31:X33"/>
    <mergeCell ref="B34:B36"/>
    <mergeCell ref="C34:C36"/>
    <mergeCell ref="D34:D36"/>
    <mergeCell ref="E34:E36"/>
    <mergeCell ref="F34:F36"/>
    <mergeCell ref="G34:G36"/>
    <mergeCell ref="O34:O36"/>
    <mergeCell ref="P34:P36"/>
    <mergeCell ref="Q31:Q33"/>
    <mergeCell ref="R31:R33"/>
    <mergeCell ref="S31:S33"/>
    <mergeCell ref="T31:T33"/>
    <mergeCell ref="U31:U33"/>
    <mergeCell ref="V31:V33"/>
    <mergeCell ref="W28:W30"/>
    <mergeCell ref="X28:X30"/>
    <mergeCell ref="B31:B33"/>
    <mergeCell ref="C31:C33"/>
    <mergeCell ref="D31:D33"/>
    <mergeCell ref="E31:E33"/>
    <mergeCell ref="F31:F33"/>
    <mergeCell ref="G31:G33"/>
    <mergeCell ref="O31:O33"/>
    <mergeCell ref="P31:P33"/>
    <mergeCell ref="Q28:Q30"/>
    <mergeCell ref="R28:R30"/>
    <mergeCell ref="S28:S30"/>
    <mergeCell ref="T28:T30"/>
    <mergeCell ref="U28:U30"/>
    <mergeCell ref="V28:V30"/>
    <mergeCell ref="W25:W27"/>
    <mergeCell ref="X25:X27"/>
    <mergeCell ref="B28:B30"/>
    <mergeCell ref="C28:C30"/>
    <mergeCell ref="D28:D30"/>
    <mergeCell ref="E28:E30"/>
    <mergeCell ref="F28:F30"/>
    <mergeCell ref="G28:G30"/>
    <mergeCell ref="O28:O30"/>
    <mergeCell ref="P28:P30"/>
    <mergeCell ref="Q25:Q27"/>
    <mergeCell ref="R25:R27"/>
    <mergeCell ref="S25:S27"/>
    <mergeCell ref="T25:T27"/>
    <mergeCell ref="U25:U27"/>
    <mergeCell ref="V25:V27"/>
    <mergeCell ref="W22:W24"/>
    <mergeCell ref="X22:X24"/>
    <mergeCell ref="B25:B27"/>
    <mergeCell ref="C25:C27"/>
    <mergeCell ref="D25:D27"/>
    <mergeCell ref="E25:E27"/>
    <mergeCell ref="F25:F27"/>
    <mergeCell ref="G25:G27"/>
    <mergeCell ref="O25:O27"/>
    <mergeCell ref="P25:P27"/>
    <mergeCell ref="Q22:Q24"/>
    <mergeCell ref="R22:R24"/>
    <mergeCell ref="S22:S24"/>
    <mergeCell ref="T22:T24"/>
    <mergeCell ref="U22:U24"/>
    <mergeCell ref="V22:V24"/>
    <mergeCell ref="W19:W21"/>
    <mergeCell ref="X19:X21"/>
    <mergeCell ref="B22:B24"/>
    <mergeCell ref="C22:C24"/>
    <mergeCell ref="D22:D24"/>
    <mergeCell ref="E22:E24"/>
    <mergeCell ref="F22:F24"/>
    <mergeCell ref="G22:G24"/>
    <mergeCell ref="O22:O24"/>
    <mergeCell ref="P22:P24"/>
    <mergeCell ref="Q19:Q21"/>
    <mergeCell ref="R19:R21"/>
    <mergeCell ref="S19:S21"/>
    <mergeCell ref="T19:T21"/>
    <mergeCell ref="U19:U21"/>
    <mergeCell ref="V19:V21"/>
    <mergeCell ref="W16:W18"/>
    <mergeCell ref="X16:X18"/>
    <mergeCell ref="B19:B21"/>
    <mergeCell ref="C19:C21"/>
    <mergeCell ref="D19:D21"/>
    <mergeCell ref="E19:E21"/>
    <mergeCell ref="F19:F21"/>
    <mergeCell ref="G19:G21"/>
    <mergeCell ref="O19:O21"/>
    <mergeCell ref="P19:P21"/>
    <mergeCell ref="Q16:Q18"/>
    <mergeCell ref="R16:R18"/>
    <mergeCell ref="S16:S18"/>
    <mergeCell ref="T16:T18"/>
    <mergeCell ref="U16:U18"/>
    <mergeCell ref="V16:V18"/>
    <mergeCell ref="W13:W15"/>
    <mergeCell ref="X13:X15"/>
    <mergeCell ref="B16:B18"/>
    <mergeCell ref="C16:C18"/>
    <mergeCell ref="D16:D18"/>
    <mergeCell ref="E16:E18"/>
    <mergeCell ref="F16:F18"/>
    <mergeCell ref="G16:G18"/>
    <mergeCell ref="O16:O18"/>
    <mergeCell ref="P16:P18"/>
    <mergeCell ref="Q13:Q15"/>
    <mergeCell ref="R13:R15"/>
    <mergeCell ref="S13:S15"/>
    <mergeCell ref="T13:T15"/>
    <mergeCell ref="U13:U15"/>
    <mergeCell ref="V13:V15"/>
    <mergeCell ref="W10:W12"/>
    <mergeCell ref="X10:X12"/>
    <mergeCell ref="B13:B15"/>
    <mergeCell ref="C13:C15"/>
    <mergeCell ref="D13:D15"/>
    <mergeCell ref="E13:E15"/>
    <mergeCell ref="F13:F15"/>
    <mergeCell ref="G13:G15"/>
    <mergeCell ref="O13:O15"/>
    <mergeCell ref="P13:P15"/>
    <mergeCell ref="Q10:Q12"/>
    <mergeCell ref="R10:R12"/>
    <mergeCell ref="S10:S12"/>
    <mergeCell ref="T10:T12"/>
    <mergeCell ref="U10:U12"/>
    <mergeCell ref="V10:V12"/>
    <mergeCell ref="W7:W9"/>
    <mergeCell ref="X7:X9"/>
    <mergeCell ref="B10:B12"/>
    <mergeCell ref="C10:C12"/>
    <mergeCell ref="D10:D12"/>
    <mergeCell ref="E10:E12"/>
    <mergeCell ref="F10:F12"/>
    <mergeCell ref="G10:G12"/>
    <mergeCell ref="O10:O12"/>
    <mergeCell ref="P10:P12"/>
    <mergeCell ref="Q7:Q9"/>
    <mergeCell ref="R7:R9"/>
    <mergeCell ref="S7:S9"/>
    <mergeCell ref="T7:T9"/>
    <mergeCell ref="U7:U9"/>
    <mergeCell ref="V7:V9"/>
    <mergeCell ref="W4:W6"/>
    <mergeCell ref="X4:X6"/>
    <mergeCell ref="B7:B9"/>
    <mergeCell ref="C7:C9"/>
    <mergeCell ref="D7:D9"/>
    <mergeCell ref="E7:E9"/>
    <mergeCell ref="F7:F9"/>
    <mergeCell ref="G7:G9"/>
    <mergeCell ref="O7:O9"/>
    <mergeCell ref="P7:P9"/>
    <mergeCell ref="Q4:Q6"/>
    <mergeCell ref="R4:R6"/>
    <mergeCell ref="S4:S6"/>
    <mergeCell ref="T4:T6"/>
    <mergeCell ref="U4:U6"/>
    <mergeCell ref="V4:V6"/>
    <mergeCell ref="B2:C2"/>
    <mergeCell ref="U2:X2"/>
    <mergeCell ref="B4:B6"/>
    <mergeCell ref="C4:C6"/>
    <mergeCell ref="D4:D6"/>
    <mergeCell ref="E4:E6"/>
    <mergeCell ref="F4:F6"/>
    <mergeCell ref="G4:G6"/>
    <mergeCell ref="O4:O6"/>
    <mergeCell ref="P4:P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X153"/>
  <sheetViews>
    <sheetView showGridLines="0" zoomScalePageLayoutView="0" workbookViewId="0" topLeftCell="A1">
      <selection activeCell="B2" sqref="B2:C2"/>
    </sheetView>
  </sheetViews>
  <sheetFormatPr defaultColWidth="9.140625" defaultRowHeight="12.75"/>
  <cols>
    <col min="1" max="1" width="2.28125" style="0" customWidth="1"/>
    <col min="3" max="3" width="25.7109375" style="0" customWidth="1"/>
    <col min="4" max="4" width="10.7109375" style="0" customWidth="1"/>
    <col min="5" max="5" width="5.7109375" style="0" customWidth="1"/>
    <col min="6" max="6" width="30.7109375" style="0" customWidth="1"/>
    <col min="7" max="7" width="10.7109375" style="0" customWidth="1"/>
    <col min="15" max="15" width="15.7109375" style="0" hidden="1" customWidth="1"/>
    <col min="16" max="16" width="16.00390625" style="0" hidden="1" customWidth="1"/>
    <col min="17" max="20" width="15.7109375" style="0" hidden="1" customWidth="1"/>
    <col min="21" max="24" width="15.7109375" style="0" customWidth="1"/>
  </cols>
  <sheetData>
    <row r="1" ht="13.5" thickBot="1"/>
    <row r="2" spans="2:24" ht="18.75" thickBot="1">
      <c r="B2" s="100" t="s">
        <v>11</v>
      </c>
      <c r="C2" s="101"/>
      <c r="D2" s="8"/>
      <c r="E2" s="1"/>
      <c r="F2" s="7"/>
      <c r="G2" s="9"/>
      <c r="H2" s="6"/>
      <c r="I2" s="11"/>
      <c r="J2" s="11"/>
      <c r="K2" s="11"/>
      <c r="L2" s="11"/>
      <c r="M2" s="6"/>
      <c r="N2" s="11"/>
      <c r="O2" s="1"/>
      <c r="P2" s="1"/>
      <c r="Q2" s="1"/>
      <c r="R2" s="1"/>
      <c r="S2" s="1"/>
      <c r="U2" s="102" t="s">
        <v>17</v>
      </c>
      <c r="V2" s="103"/>
      <c r="W2" s="103"/>
      <c r="X2" s="104"/>
    </row>
    <row r="3" spans="2:24" ht="13.5" thickBot="1">
      <c r="B3" s="5" t="s">
        <v>19</v>
      </c>
      <c r="C3" s="4" t="s">
        <v>1</v>
      </c>
      <c r="D3" s="2" t="s">
        <v>5</v>
      </c>
      <c r="E3" s="2" t="s">
        <v>0</v>
      </c>
      <c r="F3" s="2" t="s">
        <v>4</v>
      </c>
      <c r="G3" s="3" t="s">
        <v>3</v>
      </c>
      <c r="H3" s="12"/>
      <c r="I3" s="12"/>
      <c r="J3" s="12"/>
      <c r="K3" s="12"/>
      <c r="L3" s="12"/>
      <c r="M3" s="12"/>
      <c r="N3" s="13"/>
      <c r="O3" s="24" t="s">
        <v>13</v>
      </c>
      <c r="P3" s="24" t="s">
        <v>14</v>
      </c>
      <c r="Q3" s="24" t="s">
        <v>15</v>
      </c>
      <c r="R3" s="24" t="s">
        <v>16</v>
      </c>
      <c r="S3" s="25" t="s">
        <v>12</v>
      </c>
      <c r="T3" s="25" t="s">
        <v>18</v>
      </c>
      <c r="U3" s="26" t="s">
        <v>13</v>
      </c>
      <c r="V3" s="28" t="s">
        <v>14</v>
      </c>
      <c r="W3" s="27" t="s">
        <v>15</v>
      </c>
      <c r="X3" s="28" t="s">
        <v>16</v>
      </c>
    </row>
    <row r="4" spans="2:24" ht="12.75">
      <c r="B4" s="105">
        <f>RANK(S4,$S$4:$S$151)</f>
        <v>9</v>
      </c>
      <c r="C4" s="108" t="s">
        <v>65</v>
      </c>
      <c r="D4" s="111">
        <v>1970</v>
      </c>
      <c r="E4" s="111">
        <v>16</v>
      </c>
      <c r="F4" s="116"/>
      <c r="G4" s="117">
        <f>COUNTA(H4:N6)</f>
        <v>5</v>
      </c>
      <c r="H4" s="14">
        <v>0.03686342592592593</v>
      </c>
      <c r="I4" s="15">
        <v>0.08836805555555555</v>
      </c>
      <c r="J4" s="14">
        <v>0.13032407407407406</v>
      </c>
      <c r="K4" s="14">
        <v>0.1545138888888889</v>
      </c>
      <c r="L4" s="14">
        <v>0.19224537037037037</v>
      </c>
      <c r="M4" s="14"/>
      <c r="N4" s="16"/>
      <c r="O4" s="120">
        <f>IF(T4&lt;=39,S4,0)</f>
        <v>0</v>
      </c>
      <c r="P4" s="121">
        <f>IF(AND(T4&gt;=40,T4&lt;=49),S4,0)</f>
        <v>483390</v>
      </c>
      <c r="Q4" s="121">
        <f>IF(AND(T4&gt;=50,T4&lt;=59),S4,0)</f>
        <v>0</v>
      </c>
      <c r="R4" s="121">
        <f>IF(T4&gt;59,S4,0)</f>
        <v>0</v>
      </c>
      <c r="S4" s="122">
        <f>(G4*100000)-((MAX(H4:N6))*86400)</f>
        <v>483390</v>
      </c>
      <c r="T4" s="123">
        <f ca="1">(YEAR(TODAY())-D4)</f>
        <v>44</v>
      </c>
      <c r="U4" s="124">
        <f>IF(O4=0,"",RANK(O4,$O$4:$O$151))</f>
      </c>
      <c r="V4" s="124">
        <f>IF(P4=0,"",RANK(P4,$P$4:$P$151))</f>
        <v>2</v>
      </c>
      <c r="W4" s="124">
        <f>IF(Q4=0,"",RANK(Q4,$Q$4:$Q$151))</f>
      </c>
      <c r="X4" s="127">
        <f>IF(R4=0,"",RANK(R4,$R$4:$R$151))</f>
      </c>
    </row>
    <row r="5" spans="2:24" ht="12.75">
      <c r="B5" s="106"/>
      <c r="C5" s="130"/>
      <c r="D5" s="112"/>
      <c r="E5" s="114"/>
      <c r="F5" s="112"/>
      <c r="G5" s="118"/>
      <c r="H5" s="19"/>
      <c r="I5" s="15"/>
      <c r="J5" s="15"/>
      <c r="K5" s="15"/>
      <c r="L5" s="15"/>
      <c r="M5" s="15"/>
      <c r="N5" s="20"/>
      <c r="O5" s="120"/>
      <c r="P5" s="121"/>
      <c r="Q5" s="121"/>
      <c r="R5" s="121"/>
      <c r="S5" s="122"/>
      <c r="T5" s="123"/>
      <c r="U5" s="125"/>
      <c r="V5" s="125"/>
      <c r="W5" s="125"/>
      <c r="X5" s="128"/>
    </row>
    <row r="6" spans="2:24" ht="13.5" thickBot="1">
      <c r="B6" s="107"/>
      <c r="C6" s="131"/>
      <c r="D6" s="113"/>
      <c r="E6" s="115"/>
      <c r="F6" s="113"/>
      <c r="G6" s="119"/>
      <c r="H6" s="22"/>
      <c r="I6" s="22"/>
      <c r="J6" s="22"/>
      <c r="K6" s="22"/>
      <c r="L6" s="22"/>
      <c r="M6" s="22"/>
      <c r="N6" s="23"/>
      <c r="O6" s="120"/>
      <c r="P6" s="121"/>
      <c r="Q6" s="121"/>
      <c r="R6" s="121"/>
      <c r="S6" s="122"/>
      <c r="T6" s="123"/>
      <c r="U6" s="126"/>
      <c r="V6" s="126"/>
      <c r="W6" s="126"/>
      <c r="X6" s="129"/>
    </row>
    <row r="7" spans="2:24" ht="12.75">
      <c r="B7" s="105">
        <f>RANK(S7,$S$4:$S$151)</f>
        <v>11</v>
      </c>
      <c r="C7" s="108" t="s">
        <v>66</v>
      </c>
      <c r="D7" s="111">
        <v>1975</v>
      </c>
      <c r="E7" s="111">
        <v>42</v>
      </c>
      <c r="F7" s="116"/>
      <c r="G7" s="117">
        <f>COUNTA(H7:N9)</f>
        <v>1</v>
      </c>
      <c r="H7" s="14">
        <v>0.02349537037037037</v>
      </c>
      <c r="I7" s="15"/>
      <c r="J7" s="14"/>
      <c r="K7" s="14"/>
      <c r="L7" s="14"/>
      <c r="M7" s="14"/>
      <c r="N7" s="16"/>
      <c r="O7" s="120">
        <f>IF(T7&lt;=39,S7,0)</f>
        <v>97970</v>
      </c>
      <c r="P7" s="121">
        <f>IF(AND(T7&gt;=40,T7&lt;=49),S7,0)</f>
        <v>0</v>
      </c>
      <c r="Q7" s="121">
        <f>IF(AND(T7&gt;=50,T7&lt;=59),S7,0)</f>
        <v>0</v>
      </c>
      <c r="R7" s="121">
        <f>IF(T7&gt;59,S7,0)</f>
        <v>0</v>
      </c>
      <c r="S7" s="122">
        <f>(G7*100000)-((MAX(H7:N9))*86400)</f>
        <v>97970</v>
      </c>
      <c r="T7" s="123">
        <f ca="1">(YEAR(TODAY())-D7)</f>
        <v>39</v>
      </c>
      <c r="U7" s="124">
        <f>IF(O7=0,"",RANK(O7,$O$4:$O$151))</f>
        <v>7</v>
      </c>
      <c r="V7" s="124">
        <f>IF(P7=0,"",RANK(P7,$P$4:$P$151))</f>
      </c>
      <c r="W7" s="124">
        <f>IF(Q7=0,"",RANK(Q7,$Q$4:$Q$151))</f>
      </c>
      <c r="X7" s="127">
        <f>IF(R7=0,"",RANK(R7,$R$4:$R$151))</f>
      </c>
    </row>
    <row r="8" spans="2:24" ht="12.75">
      <c r="B8" s="106"/>
      <c r="C8" s="130"/>
      <c r="D8" s="112"/>
      <c r="E8" s="114"/>
      <c r="F8" s="112"/>
      <c r="G8" s="118"/>
      <c r="H8" s="19"/>
      <c r="I8" s="15"/>
      <c r="J8" s="15"/>
      <c r="K8" s="15"/>
      <c r="L8" s="15"/>
      <c r="M8" s="15"/>
      <c r="N8" s="20"/>
      <c r="O8" s="120"/>
      <c r="P8" s="121"/>
      <c r="Q8" s="121"/>
      <c r="R8" s="121"/>
      <c r="S8" s="122"/>
      <c r="T8" s="123"/>
      <c r="U8" s="125"/>
      <c r="V8" s="125"/>
      <c r="W8" s="125"/>
      <c r="X8" s="128"/>
    </row>
    <row r="9" spans="2:24" ht="13.5" thickBot="1">
      <c r="B9" s="107"/>
      <c r="C9" s="131"/>
      <c r="D9" s="113"/>
      <c r="E9" s="115"/>
      <c r="F9" s="113"/>
      <c r="G9" s="119"/>
      <c r="H9" s="22"/>
      <c r="I9" s="22"/>
      <c r="J9" s="22"/>
      <c r="K9" s="22"/>
      <c r="L9" s="22"/>
      <c r="M9" s="22"/>
      <c r="N9" s="23"/>
      <c r="O9" s="120"/>
      <c r="P9" s="121"/>
      <c r="Q9" s="121"/>
      <c r="R9" s="121"/>
      <c r="S9" s="122"/>
      <c r="T9" s="123"/>
      <c r="U9" s="126"/>
      <c r="V9" s="126"/>
      <c r="W9" s="126"/>
      <c r="X9" s="129"/>
    </row>
    <row r="10" spans="2:24" ht="12.75">
      <c r="B10" s="105">
        <f>RANK(S10,$S$4:$S$151)</f>
        <v>7</v>
      </c>
      <c r="C10" s="108" t="s">
        <v>67</v>
      </c>
      <c r="D10" s="111">
        <v>1977</v>
      </c>
      <c r="E10" s="111">
        <v>27</v>
      </c>
      <c r="F10" s="116"/>
      <c r="G10" s="117">
        <f>COUNTA(H10:N12)</f>
        <v>6</v>
      </c>
      <c r="H10" s="14">
        <v>0.01857638888888889</v>
      </c>
      <c r="I10" s="15">
        <v>0.03738425925925926</v>
      </c>
      <c r="J10" s="14">
        <v>0.08032407407407406</v>
      </c>
      <c r="K10" s="14">
        <v>0.11157407407407406</v>
      </c>
      <c r="L10" s="14">
        <v>0.13576388888888888</v>
      </c>
      <c r="M10" s="14">
        <v>0.1684027777777778</v>
      </c>
      <c r="N10" s="16"/>
      <c r="O10" s="120">
        <f>IF(T10&lt;=39,S10,0)</f>
        <v>585450</v>
      </c>
      <c r="P10" s="121">
        <f>IF(AND(T10&gt;=40,T10&lt;=49),S10,0)</f>
        <v>0</v>
      </c>
      <c r="Q10" s="121">
        <f>IF(AND(T10&gt;=50,T10&lt;=59),S10,0)</f>
        <v>0</v>
      </c>
      <c r="R10" s="121">
        <f>IF(T10&gt;59,S10,0)</f>
        <v>0</v>
      </c>
      <c r="S10" s="122">
        <f>(G10*100000)-((MAX(H10:N12))*86400)</f>
        <v>585450</v>
      </c>
      <c r="T10" s="123">
        <f ca="1">(YEAR(TODAY())-D10)</f>
        <v>37</v>
      </c>
      <c r="U10" s="124">
        <f>IF(O10=0,"",RANK(O10,$O$4:$O$151))</f>
        <v>5</v>
      </c>
      <c r="V10" s="124">
        <f>IF(P10=0,"",RANK(P10,$P$4:$P$151))</f>
      </c>
      <c r="W10" s="124">
        <f>IF(Q10=0,"",RANK(Q10,$Q$4:$Q$151))</f>
      </c>
      <c r="X10" s="127">
        <f>IF(R10=0,"",RANK(R10,$R$4:$R$151))</f>
      </c>
    </row>
    <row r="11" spans="2:24" ht="12.75">
      <c r="B11" s="106"/>
      <c r="C11" s="130"/>
      <c r="D11" s="112"/>
      <c r="E11" s="114"/>
      <c r="F11" s="112"/>
      <c r="G11" s="118"/>
      <c r="H11" s="19"/>
      <c r="I11" s="15"/>
      <c r="J11" s="15"/>
      <c r="K11" s="15"/>
      <c r="L11" s="15"/>
      <c r="M11" s="15"/>
      <c r="N11" s="20"/>
      <c r="O11" s="120"/>
      <c r="P11" s="121"/>
      <c r="Q11" s="121"/>
      <c r="R11" s="121"/>
      <c r="S11" s="122"/>
      <c r="T11" s="123"/>
      <c r="U11" s="125"/>
      <c r="V11" s="125"/>
      <c r="W11" s="125"/>
      <c r="X11" s="128"/>
    </row>
    <row r="12" spans="2:24" ht="13.5" thickBot="1">
      <c r="B12" s="107"/>
      <c r="C12" s="131"/>
      <c r="D12" s="113"/>
      <c r="E12" s="115"/>
      <c r="F12" s="113"/>
      <c r="G12" s="119"/>
      <c r="H12" s="22"/>
      <c r="I12" s="22"/>
      <c r="J12" s="22"/>
      <c r="K12" s="22"/>
      <c r="L12" s="22"/>
      <c r="M12" s="22"/>
      <c r="N12" s="23"/>
      <c r="O12" s="120"/>
      <c r="P12" s="121"/>
      <c r="Q12" s="121"/>
      <c r="R12" s="121"/>
      <c r="S12" s="122"/>
      <c r="T12" s="123"/>
      <c r="U12" s="126"/>
      <c r="V12" s="126"/>
      <c r="W12" s="126"/>
      <c r="X12" s="129"/>
    </row>
    <row r="13" spans="2:24" ht="12.75">
      <c r="B13" s="105">
        <f>RANK(S13,$S$4:$S$151)</f>
        <v>4</v>
      </c>
      <c r="C13" s="108" t="s">
        <v>68</v>
      </c>
      <c r="D13" s="111">
        <v>1977</v>
      </c>
      <c r="E13" s="111">
        <v>24</v>
      </c>
      <c r="F13" s="116"/>
      <c r="G13" s="117">
        <f>COUNTA(H13:N15)</f>
        <v>9</v>
      </c>
      <c r="H13" s="14">
        <v>0.016145833333333335</v>
      </c>
      <c r="I13" s="15">
        <v>0.03530092592592592</v>
      </c>
      <c r="J13" s="14">
        <v>0.05572916666666666</v>
      </c>
      <c r="K13" s="14">
        <v>0.08032407407407406</v>
      </c>
      <c r="L13" s="14">
        <v>0.10052083333333334</v>
      </c>
      <c r="M13" s="14">
        <v>0.12685185185185185</v>
      </c>
      <c r="N13" s="16">
        <v>0.14328703703703705</v>
      </c>
      <c r="O13" s="120">
        <f>IF(T13&lt;=39,S13,0)</f>
        <v>882740</v>
      </c>
      <c r="P13" s="121">
        <f>IF(AND(T13&gt;=40,T13&lt;=49),S13,0)</f>
        <v>0</v>
      </c>
      <c r="Q13" s="121">
        <f>IF(AND(T13&gt;=50,T13&lt;=59),S13,0)</f>
        <v>0</v>
      </c>
      <c r="R13" s="121">
        <f>IF(T13&gt;59,S13,0)</f>
        <v>0</v>
      </c>
      <c r="S13" s="122">
        <f>(G13*100000)-((MAX(H13:N15))*86400)</f>
        <v>882740</v>
      </c>
      <c r="T13" s="123">
        <f ca="1">(YEAR(TODAY())-D13)</f>
        <v>37</v>
      </c>
      <c r="U13" s="124">
        <f>IF(O13=0,"",RANK(O13,$O$4:$O$151))</f>
        <v>3</v>
      </c>
      <c r="V13" s="124">
        <f>IF(P13=0,"",RANK(P13,$P$4:$P$151))</f>
      </c>
      <c r="W13" s="124">
        <f>IF(Q13=0,"",RANK(Q13,$Q$4:$Q$151))</f>
      </c>
      <c r="X13" s="127">
        <f>IF(R13=0,"",RANK(R13,$R$4:$R$151))</f>
      </c>
    </row>
    <row r="14" spans="2:24" ht="12.75">
      <c r="B14" s="106"/>
      <c r="C14" s="130"/>
      <c r="D14" s="112"/>
      <c r="E14" s="114"/>
      <c r="F14" s="112"/>
      <c r="G14" s="118"/>
      <c r="H14" s="19">
        <v>0.17569444444444446</v>
      </c>
      <c r="I14" s="15">
        <v>0.1997685185185185</v>
      </c>
      <c r="J14" s="15"/>
      <c r="K14" s="15"/>
      <c r="L14" s="15"/>
      <c r="M14" s="15"/>
      <c r="N14" s="20"/>
      <c r="O14" s="120"/>
      <c r="P14" s="121"/>
      <c r="Q14" s="121"/>
      <c r="R14" s="121"/>
      <c r="S14" s="122"/>
      <c r="T14" s="123"/>
      <c r="U14" s="125"/>
      <c r="V14" s="125"/>
      <c r="W14" s="125"/>
      <c r="X14" s="128"/>
    </row>
    <row r="15" spans="2:24" ht="13.5" thickBot="1">
      <c r="B15" s="107"/>
      <c r="C15" s="131"/>
      <c r="D15" s="113"/>
      <c r="E15" s="115"/>
      <c r="F15" s="113"/>
      <c r="G15" s="119"/>
      <c r="H15" s="22"/>
      <c r="I15" s="22"/>
      <c r="J15" s="22"/>
      <c r="K15" s="22"/>
      <c r="L15" s="22"/>
      <c r="M15" s="22"/>
      <c r="N15" s="23"/>
      <c r="O15" s="120"/>
      <c r="P15" s="121"/>
      <c r="Q15" s="121"/>
      <c r="R15" s="121"/>
      <c r="S15" s="122"/>
      <c r="T15" s="123"/>
      <c r="U15" s="126"/>
      <c r="V15" s="126"/>
      <c r="W15" s="126"/>
      <c r="X15" s="129"/>
    </row>
    <row r="16" spans="2:24" ht="12.75">
      <c r="B16" s="105">
        <f>RANK(S16,$S$4:$S$151)</f>
        <v>3</v>
      </c>
      <c r="C16" s="108" t="s">
        <v>69</v>
      </c>
      <c r="D16" s="111">
        <v>1963</v>
      </c>
      <c r="E16" s="111">
        <v>17</v>
      </c>
      <c r="F16" s="116"/>
      <c r="G16" s="117">
        <f>COUNTA(H16:N18)</f>
        <v>10</v>
      </c>
      <c r="H16" s="14">
        <v>0.01545138888888889</v>
      </c>
      <c r="I16" s="15">
        <v>0.03177083333333333</v>
      </c>
      <c r="J16" s="14">
        <v>0.048900462962962965</v>
      </c>
      <c r="K16" s="14">
        <v>0.06689814814814815</v>
      </c>
      <c r="L16" s="14">
        <v>0.090625</v>
      </c>
      <c r="M16" s="14">
        <v>0.10943287037037037</v>
      </c>
      <c r="N16" s="16">
        <v>0.13010416666666666</v>
      </c>
      <c r="O16" s="120">
        <f>IF(T16&lt;=39,S16,0)</f>
        <v>0</v>
      </c>
      <c r="P16" s="121">
        <f>IF(AND(T16&gt;=40,T16&lt;=49),S16,0)</f>
        <v>0</v>
      </c>
      <c r="Q16" s="121">
        <f>IF(AND(T16&gt;=50,T16&lt;=59),S16,0)</f>
        <v>981710</v>
      </c>
      <c r="R16" s="121">
        <f>IF(T16&gt;59,S16,0)</f>
        <v>0</v>
      </c>
      <c r="S16" s="122">
        <f>(G16*100000)-((MAX(H16:N18))*86400)</f>
        <v>981710</v>
      </c>
      <c r="T16" s="123">
        <f ca="1">(YEAR(TODAY())-D16)</f>
        <v>51</v>
      </c>
      <c r="U16" s="124">
        <f>IF(O16=0,"",RANK(O16,$O$4:$O$151))</f>
      </c>
      <c r="V16" s="124">
        <f>IF(P16=0,"",RANK(P16,$P$4:$P$151))</f>
      </c>
      <c r="W16" s="124">
        <f>IF(Q16=0,"",RANK(Q16,$Q$4:$Q$151))</f>
        <v>1</v>
      </c>
      <c r="X16" s="127">
        <f>IF(R16=0,"",RANK(R16,$R$4:$R$151))</f>
      </c>
    </row>
    <row r="17" spans="2:24" ht="12.75">
      <c r="B17" s="106"/>
      <c r="C17" s="130"/>
      <c r="D17" s="112"/>
      <c r="E17" s="114"/>
      <c r="F17" s="112"/>
      <c r="G17" s="118"/>
      <c r="H17" s="19">
        <v>0.1596064814814815</v>
      </c>
      <c r="I17" s="15">
        <v>0.18240740740740743</v>
      </c>
      <c r="J17" s="15">
        <v>0.21168981481481483</v>
      </c>
      <c r="K17" s="15"/>
      <c r="L17" s="15"/>
      <c r="M17" s="15"/>
      <c r="N17" s="20"/>
      <c r="O17" s="120"/>
      <c r="P17" s="121"/>
      <c r="Q17" s="121"/>
      <c r="R17" s="121"/>
      <c r="S17" s="122"/>
      <c r="T17" s="123"/>
      <c r="U17" s="125"/>
      <c r="V17" s="125"/>
      <c r="W17" s="125"/>
      <c r="X17" s="128"/>
    </row>
    <row r="18" spans="2:24" ht="13.5" thickBot="1">
      <c r="B18" s="107"/>
      <c r="C18" s="131"/>
      <c r="D18" s="113"/>
      <c r="E18" s="115"/>
      <c r="F18" s="113"/>
      <c r="G18" s="119"/>
      <c r="H18" s="22"/>
      <c r="I18" s="22"/>
      <c r="J18" s="22"/>
      <c r="K18" s="22"/>
      <c r="L18" s="22"/>
      <c r="M18" s="22"/>
      <c r="N18" s="23"/>
      <c r="O18" s="120"/>
      <c r="P18" s="121"/>
      <c r="Q18" s="121"/>
      <c r="R18" s="121"/>
      <c r="S18" s="122"/>
      <c r="T18" s="123"/>
      <c r="U18" s="126"/>
      <c r="V18" s="126"/>
      <c r="W18" s="126"/>
      <c r="X18" s="129"/>
    </row>
    <row r="19" spans="2:24" ht="12.75">
      <c r="B19" s="105">
        <f>RANK(S19,$S$4:$S$151)</f>
        <v>2</v>
      </c>
      <c r="C19" s="108" t="s">
        <v>70</v>
      </c>
      <c r="D19" s="111">
        <v>1989</v>
      </c>
      <c r="E19" s="111">
        <v>38</v>
      </c>
      <c r="F19" s="116"/>
      <c r="G19" s="117">
        <f>COUNTA(H19:N21)</f>
        <v>12</v>
      </c>
      <c r="H19" s="14">
        <v>0.013888888888888888</v>
      </c>
      <c r="I19" s="15">
        <v>0.028460648148148148</v>
      </c>
      <c r="J19" s="14">
        <v>0.044097222222222225</v>
      </c>
      <c r="K19" s="14">
        <v>0.059722222222222225</v>
      </c>
      <c r="L19" s="14">
        <v>0.07656249999999999</v>
      </c>
      <c r="M19" s="14">
        <v>0.0939236111111111</v>
      </c>
      <c r="N19" s="16">
        <v>0.11383101851851851</v>
      </c>
      <c r="O19" s="120">
        <f>IF(T19&lt;=39,S19,0)</f>
        <v>1182310</v>
      </c>
      <c r="P19" s="121">
        <f>IF(AND(T19&gt;=40,T19&lt;=49),S19,0)</f>
        <v>0</v>
      </c>
      <c r="Q19" s="121">
        <f>IF(AND(T19&gt;=50,T19&lt;=59),S19,0)</f>
        <v>0</v>
      </c>
      <c r="R19" s="121">
        <f>IF(T19&gt;59,S19,0)</f>
        <v>0</v>
      </c>
      <c r="S19" s="122">
        <f>(G19*100000)-((MAX(H19:N21))*86400)</f>
        <v>1182310</v>
      </c>
      <c r="T19" s="123">
        <f ca="1">(YEAR(TODAY())-D19)</f>
        <v>25</v>
      </c>
      <c r="U19" s="124">
        <f>IF(O19=0,"",RANK(O19,$O$4:$O$151))</f>
        <v>2</v>
      </c>
      <c r="V19" s="124">
        <f>IF(P19=0,"",RANK(P19,$P$4:$P$151))</f>
      </c>
      <c r="W19" s="124">
        <f>IF(Q19=0,"",RANK(Q19,$Q$4:$Q$151))</f>
      </c>
      <c r="X19" s="127">
        <f>IF(R19=0,"",RANK(R19,$R$4:$R$151))</f>
      </c>
    </row>
    <row r="20" spans="2:24" ht="12.75">
      <c r="B20" s="106"/>
      <c r="C20" s="130"/>
      <c r="D20" s="112"/>
      <c r="E20" s="114"/>
      <c r="F20" s="112"/>
      <c r="G20" s="118"/>
      <c r="H20" s="19">
        <v>0.13559027777777777</v>
      </c>
      <c r="I20" s="15">
        <v>0.15341435185185184</v>
      </c>
      <c r="J20" s="15">
        <v>0.18015046296296297</v>
      </c>
      <c r="K20" s="15">
        <v>0.1996527777777778</v>
      </c>
      <c r="L20" s="15">
        <v>0.20474537037037036</v>
      </c>
      <c r="M20" s="15"/>
      <c r="N20" s="20"/>
      <c r="O20" s="120"/>
      <c r="P20" s="121"/>
      <c r="Q20" s="121"/>
      <c r="R20" s="121"/>
      <c r="S20" s="122"/>
      <c r="T20" s="123"/>
      <c r="U20" s="125"/>
      <c r="V20" s="125"/>
      <c r="W20" s="125"/>
      <c r="X20" s="128"/>
    </row>
    <row r="21" spans="2:24" ht="13.5" thickBot="1">
      <c r="B21" s="107"/>
      <c r="C21" s="131"/>
      <c r="D21" s="113"/>
      <c r="E21" s="115"/>
      <c r="F21" s="113"/>
      <c r="G21" s="119"/>
      <c r="H21" s="22"/>
      <c r="I21" s="22"/>
      <c r="J21" s="22"/>
      <c r="K21" s="22"/>
      <c r="L21" s="22"/>
      <c r="M21" s="22"/>
      <c r="N21" s="23"/>
      <c r="O21" s="120"/>
      <c r="P21" s="121"/>
      <c r="Q21" s="121"/>
      <c r="R21" s="121"/>
      <c r="S21" s="122"/>
      <c r="T21" s="123"/>
      <c r="U21" s="126"/>
      <c r="V21" s="126"/>
      <c r="W21" s="126"/>
      <c r="X21" s="129"/>
    </row>
    <row r="22" spans="2:24" ht="12.75">
      <c r="B22" s="105">
        <f>RANK(S22,$S$4:$S$151)</f>
        <v>5</v>
      </c>
      <c r="C22" s="108" t="s">
        <v>71</v>
      </c>
      <c r="D22" s="111">
        <v>1958</v>
      </c>
      <c r="E22" s="111">
        <v>40</v>
      </c>
      <c r="F22" s="116"/>
      <c r="G22" s="117">
        <f>COUNTA(H22:N24)</f>
        <v>9</v>
      </c>
      <c r="H22" s="14">
        <v>0.016145833333333335</v>
      </c>
      <c r="I22" s="15">
        <v>0.03391203703703704</v>
      </c>
      <c r="J22" s="14">
        <v>0.05376157407407408</v>
      </c>
      <c r="K22" s="14">
        <v>0.0769675925925926</v>
      </c>
      <c r="L22" s="14">
        <v>0.10127314814814814</v>
      </c>
      <c r="M22" s="14">
        <v>0.12638888888888888</v>
      </c>
      <c r="N22" s="16">
        <v>0.16064814814814815</v>
      </c>
      <c r="O22" s="120">
        <f>IF(T22&lt;=39,S22,0)</f>
        <v>0</v>
      </c>
      <c r="P22" s="121">
        <f>IF(AND(T22&gt;=40,T22&lt;=49),S22,0)</f>
        <v>0</v>
      </c>
      <c r="Q22" s="121">
        <f>IF(AND(T22&gt;=50,T22&lt;=59),S22,0)</f>
        <v>882010</v>
      </c>
      <c r="R22" s="121">
        <f>IF(T22&gt;59,S22,0)</f>
        <v>0</v>
      </c>
      <c r="S22" s="122">
        <f>(G22*100000)-((MAX(H22:N24))*86400)</f>
        <v>882010</v>
      </c>
      <c r="T22" s="123">
        <f ca="1">(YEAR(TODAY())-D22)</f>
        <v>56</v>
      </c>
      <c r="U22" s="124">
        <f>IF(O22=0,"",RANK(O22,$O$4:$O$151))</f>
      </c>
      <c r="V22" s="124">
        <f>IF(P22=0,"",RANK(P22,$P$4:$P$151))</f>
      </c>
      <c r="W22" s="124">
        <f>IF(Q22=0,"",RANK(Q22,$Q$4:$Q$151))</f>
        <v>2</v>
      </c>
      <c r="X22" s="127">
        <f>IF(R22=0,"",RANK(R22,$R$4:$R$151))</f>
      </c>
    </row>
    <row r="23" spans="2:24" ht="12.75">
      <c r="B23" s="106"/>
      <c r="C23" s="130"/>
      <c r="D23" s="112"/>
      <c r="E23" s="114"/>
      <c r="F23" s="112"/>
      <c r="G23" s="118"/>
      <c r="H23" s="19">
        <v>0.18113425925925927</v>
      </c>
      <c r="I23" s="15">
        <v>0.20821759259259257</v>
      </c>
      <c r="J23" s="15"/>
      <c r="K23" s="15"/>
      <c r="L23" s="15"/>
      <c r="M23" s="15"/>
      <c r="N23" s="20"/>
      <c r="O23" s="120"/>
      <c r="P23" s="121"/>
      <c r="Q23" s="121"/>
      <c r="R23" s="121"/>
      <c r="S23" s="122"/>
      <c r="T23" s="123"/>
      <c r="U23" s="125"/>
      <c r="V23" s="125"/>
      <c r="W23" s="125"/>
      <c r="X23" s="128"/>
    </row>
    <row r="24" spans="2:24" ht="13.5" thickBot="1">
      <c r="B24" s="107"/>
      <c r="C24" s="131"/>
      <c r="D24" s="113"/>
      <c r="E24" s="115"/>
      <c r="F24" s="113"/>
      <c r="G24" s="119"/>
      <c r="H24" s="22"/>
      <c r="I24" s="22"/>
      <c r="J24" s="22"/>
      <c r="K24" s="22"/>
      <c r="L24" s="22"/>
      <c r="M24" s="22"/>
      <c r="N24" s="23"/>
      <c r="O24" s="120"/>
      <c r="P24" s="121"/>
      <c r="Q24" s="121"/>
      <c r="R24" s="121"/>
      <c r="S24" s="122"/>
      <c r="T24" s="123"/>
      <c r="U24" s="126"/>
      <c r="V24" s="126"/>
      <c r="W24" s="126"/>
      <c r="X24" s="129"/>
    </row>
    <row r="25" spans="2:24" ht="12.75">
      <c r="B25" s="105">
        <f>RANK(S25,$S$4:$S$151)</f>
        <v>1</v>
      </c>
      <c r="C25" s="108" t="s">
        <v>72</v>
      </c>
      <c r="D25" s="111">
        <v>1986</v>
      </c>
      <c r="E25" s="111">
        <v>23</v>
      </c>
      <c r="F25" s="116"/>
      <c r="G25" s="117">
        <f>COUNTA(H25:N27)</f>
        <v>14</v>
      </c>
      <c r="H25" s="14">
        <v>0.013078703703703703</v>
      </c>
      <c r="I25" s="15">
        <v>0.026180555555555558</v>
      </c>
      <c r="J25" s="14">
        <v>0.04045138888888889</v>
      </c>
      <c r="K25" s="14">
        <v>0.0552662037037037</v>
      </c>
      <c r="L25" s="14">
        <v>0.06979166666666667</v>
      </c>
      <c r="M25" s="14">
        <v>0.08460648148148148</v>
      </c>
      <c r="N25" s="16">
        <v>0.10034722222222221</v>
      </c>
      <c r="O25" s="120">
        <f>IF(T25&lt;=39,S25,0)</f>
        <v>1380945</v>
      </c>
      <c r="P25" s="121">
        <f>IF(AND(T25&gt;=40,T25&lt;=49),S25,0)</f>
        <v>0</v>
      </c>
      <c r="Q25" s="121">
        <f>IF(AND(T25&gt;=50,T25&lt;=59),S25,0)</f>
        <v>0</v>
      </c>
      <c r="R25" s="121">
        <f>IF(T25&gt;59,S25,0)</f>
        <v>0</v>
      </c>
      <c r="S25" s="122">
        <f>(G25*100000)-((MAX(H25:N27))*86400)</f>
        <v>1380945</v>
      </c>
      <c r="T25" s="123">
        <f ca="1">(YEAR(TODAY())-D25)</f>
        <v>28</v>
      </c>
      <c r="U25" s="124">
        <f>IF(O25=0,"",RANK(O25,$O$4:$O$151))</f>
        <v>1</v>
      </c>
      <c r="V25" s="124">
        <f>IF(P25=0,"",RANK(P25,$P$4:$P$151))</f>
      </c>
      <c r="W25" s="124">
        <f>IF(Q25=0,"",RANK(Q25,$Q$4:$Q$151))</f>
      </c>
      <c r="X25" s="127">
        <f>IF(R25=0,"",RANK(R25,$R$4:$R$151))</f>
      </c>
    </row>
    <row r="26" spans="2:24" ht="12.75">
      <c r="B26" s="106"/>
      <c r="C26" s="130"/>
      <c r="D26" s="112"/>
      <c r="E26" s="114"/>
      <c r="F26" s="112"/>
      <c r="G26" s="118"/>
      <c r="H26" s="19">
        <v>0.11591435185185185</v>
      </c>
      <c r="I26" s="15">
        <v>0.1328125</v>
      </c>
      <c r="J26" s="15">
        <v>0.14956018518518518</v>
      </c>
      <c r="K26" s="15">
        <v>0.16811342592592593</v>
      </c>
      <c r="L26" s="15">
        <v>0.1845486111111111</v>
      </c>
      <c r="M26" s="15">
        <v>0.20243055555555556</v>
      </c>
      <c r="N26" s="20">
        <v>0.22054398148148147</v>
      </c>
      <c r="O26" s="120"/>
      <c r="P26" s="121"/>
      <c r="Q26" s="121"/>
      <c r="R26" s="121"/>
      <c r="S26" s="122"/>
      <c r="T26" s="123"/>
      <c r="U26" s="125"/>
      <c r="V26" s="125"/>
      <c r="W26" s="125"/>
      <c r="X26" s="128"/>
    </row>
    <row r="27" spans="2:24" ht="13.5" thickBot="1">
      <c r="B27" s="107"/>
      <c r="C27" s="131"/>
      <c r="D27" s="113"/>
      <c r="E27" s="115"/>
      <c r="F27" s="113"/>
      <c r="G27" s="119"/>
      <c r="H27" s="22"/>
      <c r="I27" s="22"/>
      <c r="J27" s="22"/>
      <c r="K27" s="22"/>
      <c r="L27" s="22"/>
      <c r="M27" s="22"/>
      <c r="N27" s="23"/>
      <c r="O27" s="120"/>
      <c r="P27" s="121"/>
      <c r="Q27" s="121"/>
      <c r="R27" s="121"/>
      <c r="S27" s="122"/>
      <c r="T27" s="123"/>
      <c r="U27" s="126"/>
      <c r="V27" s="126"/>
      <c r="W27" s="126"/>
      <c r="X27" s="129"/>
    </row>
    <row r="28" spans="2:24" ht="12.75">
      <c r="B28" s="105">
        <f>RANK(S28,$S$4:$S$151)</f>
        <v>10</v>
      </c>
      <c r="C28" s="108" t="s">
        <v>114</v>
      </c>
      <c r="D28" s="111">
        <v>1981</v>
      </c>
      <c r="E28" s="111">
        <v>9</v>
      </c>
      <c r="F28" s="116"/>
      <c r="G28" s="117">
        <f>COUNTA(H28:N30)</f>
        <v>2</v>
      </c>
      <c r="H28" s="14">
        <v>0.025868055555555557</v>
      </c>
      <c r="I28" s="15">
        <v>0.18761574074074075</v>
      </c>
      <c r="J28" s="14"/>
      <c r="K28" s="14"/>
      <c r="L28" s="14"/>
      <c r="M28" s="14"/>
      <c r="N28" s="16"/>
      <c r="O28" s="120">
        <f>IF(T28&lt;=39,S28,0)</f>
        <v>183790</v>
      </c>
      <c r="P28" s="121">
        <f>IF(AND(T28&gt;=40,T28&lt;=49),S28,0)</f>
        <v>0</v>
      </c>
      <c r="Q28" s="121">
        <f>IF(AND(T28&gt;=50,T28&lt;=59),S28,0)</f>
        <v>0</v>
      </c>
      <c r="R28" s="121">
        <f>IF(T28&gt;59,S28,0)</f>
        <v>0</v>
      </c>
      <c r="S28" s="122">
        <f>(G28*100000)-((MAX(H28:N30))*86400)</f>
        <v>183790</v>
      </c>
      <c r="T28" s="123">
        <f ca="1">(YEAR(TODAY())-D28)</f>
        <v>33</v>
      </c>
      <c r="U28" s="124">
        <f>IF(O28=0,"",RANK(O28,$O$4:$O$151))</f>
        <v>6</v>
      </c>
      <c r="V28" s="124">
        <f>IF(P28=0,"",RANK(P28,$P$4:$P$151))</f>
      </c>
      <c r="W28" s="124">
        <f>IF(Q28=0,"",RANK(Q28,$Q$4:$Q$151))</f>
      </c>
      <c r="X28" s="127">
        <f>IF(R28=0,"",RANK(R28,$R$4:$R$151))</f>
      </c>
    </row>
    <row r="29" spans="2:24" ht="12.75">
      <c r="B29" s="106"/>
      <c r="C29" s="109"/>
      <c r="D29" s="112"/>
      <c r="E29" s="114"/>
      <c r="F29" s="112"/>
      <c r="G29" s="118"/>
      <c r="H29" s="19"/>
      <c r="I29" s="15"/>
      <c r="J29" s="15"/>
      <c r="K29" s="15"/>
      <c r="L29" s="15"/>
      <c r="M29" s="15"/>
      <c r="N29" s="20"/>
      <c r="O29" s="120"/>
      <c r="P29" s="121"/>
      <c r="Q29" s="121"/>
      <c r="R29" s="121"/>
      <c r="S29" s="122"/>
      <c r="T29" s="123"/>
      <c r="U29" s="125"/>
      <c r="V29" s="125"/>
      <c r="W29" s="125"/>
      <c r="X29" s="128"/>
    </row>
    <row r="30" spans="2:24" ht="13.5" thickBot="1">
      <c r="B30" s="107"/>
      <c r="C30" s="110"/>
      <c r="D30" s="113"/>
      <c r="E30" s="115"/>
      <c r="F30" s="113"/>
      <c r="G30" s="119"/>
      <c r="H30" s="22"/>
      <c r="I30" s="22"/>
      <c r="J30" s="22"/>
      <c r="K30" s="22"/>
      <c r="L30" s="22"/>
      <c r="M30" s="22"/>
      <c r="N30" s="23"/>
      <c r="O30" s="120"/>
      <c r="P30" s="121"/>
      <c r="Q30" s="121"/>
      <c r="R30" s="121"/>
      <c r="S30" s="122"/>
      <c r="T30" s="123"/>
      <c r="U30" s="126"/>
      <c r="V30" s="126"/>
      <c r="W30" s="126"/>
      <c r="X30" s="129"/>
    </row>
    <row r="31" spans="2:24" ht="12.75">
      <c r="B31" s="105">
        <f>RANK(S31,$S$4:$S$151)</f>
        <v>6</v>
      </c>
      <c r="C31" s="108" t="s">
        <v>115</v>
      </c>
      <c r="D31" s="111">
        <v>2000</v>
      </c>
      <c r="E31" s="111">
        <v>10</v>
      </c>
      <c r="F31" s="116"/>
      <c r="G31" s="117">
        <f>COUNTA(H31:N33)</f>
        <v>7</v>
      </c>
      <c r="H31" s="14">
        <v>0.014178240740740741</v>
      </c>
      <c r="I31" s="15">
        <v>0.03078703703703704</v>
      </c>
      <c r="J31" s="14">
        <v>0.05159722222222222</v>
      </c>
      <c r="K31" s="14">
        <v>0.0697337962962963</v>
      </c>
      <c r="L31" s="14">
        <v>0.09212962962962963</v>
      </c>
      <c r="M31" s="14">
        <v>0.11030092592592593</v>
      </c>
      <c r="N31" s="16">
        <v>0.16064814814814815</v>
      </c>
      <c r="O31" s="120">
        <f>IF(T31&lt;=39,S31,0)</f>
        <v>686120</v>
      </c>
      <c r="P31" s="121">
        <f>IF(AND(T31&gt;=40,T31&lt;=49),S31,0)</f>
        <v>0</v>
      </c>
      <c r="Q31" s="121">
        <f>IF(AND(T31&gt;=50,T31&lt;=59),S31,0)</f>
        <v>0</v>
      </c>
      <c r="R31" s="121">
        <f>IF(T31&gt;59,S31,0)</f>
        <v>0</v>
      </c>
      <c r="S31" s="122">
        <f>(G31*100000)-((MAX(H31:N33))*86400)</f>
        <v>686120</v>
      </c>
      <c r="T31" s="123">
        <f ca="1">(YEAR(TODAY())-D31)</f>
        <v>14</v>
      </c>
      <c r="U31" s="124">
        <f>IF(O31=0,"",RANK(O31,$O$4:$O$151))</f>
        <v>4</v>
      </c>
      <c r="V31" s="124">
        <f>IF(P31=0,"",RANK(P31,$P$4:$P$151))</f>
      </c>
      <c r="W31" s="124">
        <f>IF(Q31=0,"",RANK(Q31,$Q$4:$Q$151))</f>
      </c>
      <c r="X31" s="127">
        <f>IF(R31=0,"",RANK(R31,$R$4:$R$151))</f>
      </c>
    </row>
    <row r="32" spans="2:24" ht="12.75">
      <c r="B32" s="106"/>
      <c r="C32" s="109"/>
      <c r="D32" s="112"/>
      <c r="E32" s="114"/>
      <c r="F32" s="112"/>
      <c r="G32" s="118"/>
      <c r="H32" s="19"/>
      <c r="I32" s="15"/>
      <c r="J32" s="15"/>
      <c r="K32" s="15"/>
      <c r="L32" s="15"/>
      <c r="M32" s="15"/>
      <c r="N32" s="20"/>
      <c r="O32" s="120"/>
      <c r="P32" s="121"/>
      <c r="Q32" s="121"/>
      <c r="R32" s="121"/>
      <c r="S32" s="122"/>
      <c r="T32" s="123"/>
      <c r="U32" s="125"/>
      <c r="V32" s="125"/>
      <c r="W32" s="125"/>
      <c r="X32" s="128"/>
    </row>
    <row r="33" spans="2:24" ht="13.5" thickBot="1">
      <c r="B33" s="107"/>
      <c r="C33" s="110"/>
      <c r="D33" s="113"/>
      <c r="E33" s="115"/>
      <c r="F33" s="113"/>
      <c r="G33" s="119"/>
      <c r="H33" s="22"/>
      <c r="I33" s="22"/>
      <c r="J33" s="22"/>
      <c r="K33" s="22"/>
      <c r="L33" s="22"/>
      <c r="M33" s="22"/>
      <c r="N33" s="23"/>
      <c r="O33" s="120"/>
      <c r="P33" s="121"/>
      <c r="Q33" s="121"/>
      <c r="R33" s="121"/>
      <c r="S33" s="122"/>
      <c r="T33" s="123"/>
      <c r="U33" s="126"/>
      <c r="V33" s="126"/>
      <c r="W33" s="126"/>
      <c r="X33" s="129"/>
    </row>
    <row r="34" spans="2:24" ht="12.75">
      <c r="B34" s="105">
        <f>RANK(S34,$S$4:$S$151)</f>
        <v>8</v>
      </c>
      <c r="C34" s="108" t="s">
        <v>121</v>
      </c>
      <c r="D34" s="111">
        <v>1969</v>
      </c>
      <c r="E34" s="111">
        <v>5</v>
      </c>
      <c r="F34" s="116"/>
      <c r="G34" s="117">
        <f>COUNTA(H34:N36)</f>
        <v>6</v>
      </c>
      <c r="H34" s="14">
        <v>0.019675925925925927</v>
      </c>
      <c r="I34" s="15">
        <v>0.04155092592592593</v>
      </c>
      <c r="J34" s="14">
        <v>0.06620370370370371</v>
      </c>
      <c r="K34" s="14">
        <v>0.09884259259259259</v>
      </c>
      <c r="L34" s="14">
        <v>0.13836805555555556</v>
      </c>
      <c r="M34" s="14">
        <v>0.18009259259259258</v>
      </c>
      <c r="N34" s="16"/>
      <c r="O34" s="120">
        <f>IF(T34&lt;=39,S34,0)</f>
        <v>0</v>
      </c>
      <c r="P34" s="121">
        <f>IF(AND(T34&gt;=40,T34&lt;=49),S34,0)</f>
        <v>584440</v>
      </c>
      <c r="Q34" s="121">
        <f>IF(AND(T34&gt;=50,T34&lt;=59),S34,0)</f>
        <v>0</v>
      </c>
      <c r="R34" s="121">
        <f>IF(T34&gt;59,S34,0)</f>
        <v>0</v>
      </c>
      <c r="S34" s="122">
        <f>(G34*100000)-((MAX(H34:N36))*86400)</f>
        <v>584440</v>
      </c>
      <c r="T34" s="123">
        <f ca="1">(YEAR(TODAY())-D34)</f>
        <v>45</v>
      </c>
      <c r="U34" s="124">
        <f>IF(O34=0,"",RANK(O34,$O$4:$O$151))</f>
      </c>
      <c r="V34" s="124">
        <f>IF(P34=0,"",RANK(P34,$P$4:$P$151))</f>
        <v>1</v>
      </c>
      <c r="W34" s="124">
        <f>IF(Q34=0,"",RANK(Q34,$Q$4:$Q$151))</f>
      </c>
      <c r="X34" s="127">
        <f>IF(R34=0,"",RANK(R34,$R$4:$R$151))</f>
      </c>
    </row>
    <row r="35" spans="2:24" ht="12.75">
      <c r="B35" s="106"/>
      <c r="C35" s="109"/>
      <c r="D35" s="112"/>
      <c r="E35" s="114"/>
      <c r="F35" s="112"/>
      <c r="G35" s="118"/>
      <c r="H35" s="19"/>
      <c r="I35" s="15"/>
      <c r="J35" s="15"/>
      <c r="K35" s="15"/>
      <c r="L35" s="15"/>
      <c r="M35" s="15"/>
      <c r="N35" s="20"/>
      <c r="O35" s="120"/>
      <c r="P35" s="121"/>
      <c r="Q35" s="121"/>
      <c r="R35" s="121"/>
      <c r="S35" s="122"/>
      <c r="T35" s="123"/>
      <c r="U35" s="125"/>
      <c r="V35" s="125"/>
      <c r="W35" s="125"/>
      <c r="X35" s="128"/>
    </row>
    <row r="36" spans="2:24" ht="13.5" thickBot="1">
      <c r="B36" s="107"/>
      <c r="C36" s="110"/>
      <c r="D36" s="113"/>
      <c r="E36" s="115"/>
      <c r="F36" s="113"/>
      <c r="G36" s="119"/>
      <c r="H36" s="22"/>
      <c r="I36" s="22"/>
      <c r="J36" s="22"/>
      <c r="K36" s="22"/>
      <c r="L36" s="22"/>
      <c r="M36" s="22"/>
      <c r="N36" s="23"/>
      <c r="O36" s="120"/>
      <c r="P36" s="121"/>
      <c r="Q36" s="121"/>
      <c r="R36" s="121"/>
      <c r="S36" s="122"/>
      <c r="T36" s="123"/>
      <c r="U36" s="126"/>
      <c r="V36" s="126"/>
      <c r="W36" s="126"/>
      <c r="X36" s="129"/>
    </row>
    <row r="37" spans="2:24" ht="12.75">
      <c r="B37" s="105">
        <f>RANK(S37,$S$4:$S$151)</f>
        <v>12</v>
      </c>
      <c r="C37" s="108"/>
      <c r="D37" s="111"/>
      <c r="E37" s="111"/>
      <c r="F37" s="116"/>
      <c r="G37" s="117">
        <f>COUNTA(H37:N39)</f>
        <v>0</v>
      </c>
      <c r="H37" s="14"/>
      <c r="I37" s="15"/>
      <c r="J37" s="14"/>
      <c r="K37" s="14"/>
      <c r="L37" s="14"/>
      <c r="M37" s="14"/>
      <c r="N37" s="16"/>
      <c r="O37" s="120">
        <f>IF(T37&lt;=39,S37,0)</f>
        <v>0</v>
      </c>
      <c r="P37" s="121">
        <f>IF(AND(T37&gt;=40,T37&lt;=49),S37,0)</f>
        <v>0</v>
      </c>
      <c r="Q37" s="121">
        <f>IF(AND(T37&gt;=50,T37&lt;=59),S37,0)</f>
        <v>0</v>
      </c>
      <c r="R37" s="121">
        <f>IF(T37&gt;59,S37,0)</f>
        <v>0</v>
      </c>
      <c r="S37" s="122">
        <f>(G37*100000)-((MAX(H37:N39))*86400)</f>
        <v>0</v>
      </c>
      <c r="T37" s="123">
        <f ca="1">(YEAR(TODAY())-D37)</f>
        <v>2014</v>
      </c>
      <c r="U37" s="124">
        <f>IF(O37=0,"",RANK(O37,$O$4:$O$151))</f>
      </c>
      <c r="V37" s="124">
        <f>IF(P37=0,"",RANK(P37,$P$4:$P$151))</f>
      </c>
      <c r="W37" s="124">
        <f>IF(Q37=0,"",RANK(Q37,$Q$4:$Q$151))</f>
      </c>
      <c r="X37" s="127">
        <f>IF(R37=0,"",RANK(R37,$R$4:$R$151))</f>
      </c>
    </row>
    <row r="38" spans="2:24" ht="12.75">
      <c r="B38" s="106"/>
      <c r="C38" s="109"/>
      <c r="D38" s="112"/>
      <c r="E38" s="114"/>
      <c r="F38" s="112"/>
      <c r="G38" s="118"/>
      <c r="H38" s="19"/>
      <c r="I38" s="15"/>
      <c r="J38" s="15"/>
      <c r="K38" s="15"/>
      <c r="L38" s="15"/>
      <c r="M38" s="15"/>
      <c r="N38" s="20"/>
      <c r="O38" s="120"/>
      <c r="P38" s="121"/>
      <c r="Q38" s="121"/>
      <c r="R38" s="121"/>
      <c r="S38" s="122"/>
      <c r="T38" s="123"/>
      <c r="U38" s="125"/>
      <c r="V38" s="125"/>
      <c r="W38" s="125"/>
      <c r="X38" s="128"/>
    </row>
    <row r="39" spans="2:24" ht="13.5" thickBot="1">
      <c r="B39" s="107"/>
      <c r="C39" s="110"/>
      <c r="D39" s="113"/>
      <c r="E39" s="115"/>
      <c r="F39" s="113"/>
      <c r="G39" s="119"/>
      <c r="H39" s="22"/>
      <c r="I39" s="22"/>
      <c r="J39" s="22"/>
      <c r="K39" s="22"/>
      <c r="L39" s="22"/>
      <c r="M39" s="22"/>
      <c r="N39" s="23"/>
      <c r="O39" s="120"/>
      <c r="P39" s="121"/>
      <c r="Q39" s="121"/>
      <c r="R39" s="121"/>
      <c r="S39" s="122"/>
      <c r="T39" s="123"/>
      <c r="U39" s="126"/>
      <c r="V39" s="126"/>
      <c r="W39" s="126"/>
      <c r="X39" s="129"/>
    </row>
    <row r="40" spans="2:24" ht="12.75">
      <c r="B40" s="105">
        <f>RANK(S40,$S$4:$S$151)</f>
        <v>12</v>
      </c>
      <c r="C40" s="108"/>
      <c r="D40" s="111"/>
      <c r="E40" s="111"/>
      <c r="F40" s="116"/>
      <c r="G40" s="117">
        <f>COUNTA(H40:N42)</f>
        <v>0</v>
      </c>
      <c r="H40" s="14"/>
      <c r="I40" s="15"/>
      <c r="J40" s="14"/>
      <c r="K40" s="14"/>
      <c r="L40" s="14"/>
      <c r="M40" s="14"/>
      <c r="N40" s="16"/>
      <c r="O40" s="120">
        <f>IF(T40&lt;=39,S40,0)</f>
        <v>0</v>
      </c>
      <c r="P40" s="121">
        <f>IF(AND(T40&gt;=40,T40&lt;=49),S40,0)</f>
        <v>0</v>
      </c>
      <c r="Q40" s="121">
        <f>IF(AND(T40&gt;=50,T40&lt;=59),S40,0)</f>
        <v>0</v>
      </c>
      <c r="R40" s="121">
        <f>IF(T40&gt;59,S40,0)</f>
        <v>0</v>
      </c>
      <c r="S40" s="122">
        <f>(G40*100000)-((MAX(H40:N42))*86400)</f>
        <v>0</v>
      </c>
      <c r="T40" s="123">
        <f ca="1">(YEAR(TODAY())-D40)</f>
        <v>2014</v>
      </c>
      <c r="U40" s="124">
        <f>IF(O40=0,"",RANK(O40,$O$4:$O$151))</f>
      </c>
      <c r="V40" s="124">
        <f>IF(P40=0,"",RANK(P40,$P$4:$P$151))</f>
      </c>
      <c r="W40" s="124">
        <f>IF(Q40=0,"",RANK(Q40,$Q$4:$Q$151))</f>
      </c>
      <c r="X40" s="127">
        <f>IF(R40=0,"",RANK(R40,$R$4:$R$151))</f>
      </c>
    </row>
    <row r="41" spans="2:24" ht="12.75">
      <c r="B41" s="106"/>
      <c r="C41" s="109"/>
      <c r="D41" s="112"/>
      <c r="E41" s="114"/>
      <c r="F41" s="112"/>
      <c r="G41" s="118"/>
      <c r="H41" s="19"/>
      <c r="I41" s="15"/>
      <c r="J41" s="15"/>
      <c r="K41" s="15"/>
      <c r="L41" s="15"/>
      <c r="M41" s="15"/>
      <c r="N41" s="20"/>
      <c r="O41" s="120"/>
      <c r="P41" s="121"/>
      <c r="Q41" s="121"/>
      <c r="R41" s="121"/>
      <c r="S41" s="122"/>
      <c r="T41" s="123"/>
      <c r="U41" s="125"/>
      <c r="V41" s="125"/>
      <c r="W41" s="125"/>
      <c r="X41" s="128"/>
    </row>
    <row r="42" spans="2:24" ht="13.5" thickBot="1">
      <c r="B42" s="107"/>
      <c r="C42" s="110"/>
      <c r="D42" s="113"/>
      <c r="E42" s="115"/>
      <c r="F42" s="113"/>
      <c r="G42" s="119"/>
      <c r="H42" s="22"/>
      <c r="I42" s="22"/>
      <c r="J42" s="22"/>
      <c r="K42" s="22"/>
      <c r="L42" s="22"/>
      <c r="M42" s="22"/>
      <c r="N42" s="23"/>
      <c r="O42" s="120"/>
      <c r="P42" s="121"/>
      <c r="Q42" s="121"/>
      <c r="R42" s="121"/>
      <c r="S42" s="122"/>
      <c r="T42" s="123"/>
      <c r="U42" s="126"/>
      <c r="V42" s="126"/>
      <c r="W42" s="126"/>
      <c r="X42" s="129"/>
    </row>
    <row r="43" spans="2:24" ht="12.75">
      <c r="B43" s="105">
        <f>RANK(S43,$S$4:$S$151)</f>
        <v>12</v>
      </c>
      <c r="C43" s="108"/>
      <c r="D43" s="111"/>
      <c r="E43" s="111"/>
      <c r="F43" s="116"/>
      <c r="G43" s="117">
        <f>COUNTA(H43:N45)</f>
        <v>0</v>
      </c>
      <c r="H43" s="14"/>
      <c r="I43" s="15"/>
      <c r="J43" s="14"/>
      <c r="K43" s="14"/>
      <c r="L43" s="14"/>
      <c r="M43" s="14"/>
      <c r="N43" s="16"/>
      <c r="O43" s="120">
        <f>IF(T43&lt;=39,S43,0)</f>
        <v>0</v>
      </c>
      <c r="P43" s="121">
        <f>IF(AND(T43&gt;=40,T43&lt;=49),S43,0)</f>
        <v>0</v>
      </c>
      <c r="Q43" s="121">
        <f>IF(AND(T43&gt;=50,T43&lt;=59),S43,0)</f>
        <v>0</v>
      </c>
      <c r="R43" s="121">
        <f>IF(T43&gt;59,S43,0)</f>
        <v>0</v>
      </c>
      <c r="S43" s="122">
        <f>(G43*100000)-((MAX(H43:N45))*86400)</f>
        <v>0</v>
      </c>
      <c r="T43" s="123">
        <f ca="1">(YEAR(TODAY())-D43)</f>
        <v>2014</v>
      </c>
      <c r="U43" s="124">
        <f>IF(O43=0,"",RANK(O43,$O$4:$O$151))</f>
      </c>
      <c r="V43" s="124">
        <f>IF(P43=0,"",RANK(P43,$P$4:$P$151))</f>
      </c>
      <c r="W43" s="124">
        <f>IF(Q43=0,"",RANK(Q43,$Q$4:$Q$151))</f>
      </c>
      <c r="X43" s="127">
        <f>IF(R43=0,"",RANK(R43,$R$4:$R$151))</f>
      </c>
    </row>
    <row r="44" spans="2:24" ht="12.75">
      <c r="B44" s="106"/>
      <c r="C44" s="109"/>
      <c r="D44" s="112"/>
      <c r="E44" s="114"/>
      <c r="F44" s="112"/>
      <c r="G44" s="118"/>
      <c r="H44" s="19"/>
      <c r="I44" s="15"/>
      <c r="J44" s="15"/>
      <c r="K44" s="15"/>
      <c r="L44" s="15"/>
      <c r="M44" s="15"/>
      <c r="N44" s="20"/>
      <c r="O44" s="120"/>
      <c r="P44" s="121"/>
      <c r="Q44" s="121"/>
      <c r="R44" s="121"/>
      <c r="S44" s="122"/>
      <c r="T44" s="123"/>
      <c r="U44" s="125"/>
      <c r="V44" s="125"/>
      <c r="W44" s="125"/>
      <c r="X44" s="128"/>
    </row>
    <row r="45" spans="2:24" ht="13.5" thickBot="1">
      <c r="B45" s="107"/>
      <c r="C45" s="110"/>
      <c r="D45" s="113"/>
      <c r="E45" s="115"/>
      <c r="F45" s="113"/>
      <c r="G45" s="119"/>
      <c r="H45" s="22"/>
      <c r="I45" s="22"/>
      <c r="J45" s="22"/>
      <c r="K45" s="22"/>
      <c r="L45" s="22"/>
      <c r="M45" s="22"/>
      <c r="N45" s="23"/>
      <c r="O45" s="120"/>
      <c r="P45" s="121"/>
      <c r="Q45" s="121"/>
      <c r="R45" s="121"/>
      <c r="S45" s="122"/>
      <c r="T45" s="123"/>
      <c r="U45" s="126"/>
      <c r="V45" s="126"/>
      <c r="W45" s="126"/>
      <c r="X45" s="129"/>
    </row>
    <row r="46" spans="2:24" ht="12.75">
      <c r="B46" s="105">
        <f>RANK(S46,$S$4:$S$151)</f>
        <v>12</v>
      </c>
      <c r="C46" s="108"/>
      <c r="D46" s="111"/>
      <c r="E46" s="111"/>
      <c r="F46" s="116"/>
      <c r="G46" s="117">
        <f>COUNTA(H46:N48)</f>
        <v>0</v>
      </c>
      <c r="H46" s="14"/>
      <c r="I46" s="15"/>
      <c r="J46" s="14"/>
      <c r="K46" s="14"/>
      <c r="L46" s="14"/>
      <c r="M46" s="14"/>
      <c r="N46" s="16"/>
      <c r="O46" s="120">
        <f>IF(T46&lt;=39,S46,0)</f>
        <v>0</v>
      </c>
      <c r="P46" s="121">
        <f>IF(AND(T46&gt;=40,T46&lt;=49),S46,0)</f>
        <v>0</v>
      </c>
      <c r="Q46" s="121">
        <f>IF(AND(T46&gt;=50,T46&lt;=59),S46,0)</f>
        <v>0</v>
      </c>
      <c r="R46" s="121">
        <f>IF(T46&gt;59,S46,0)</f>
        <v>0</v>
      </c>
      <c r="S46" s="122">
        <f>(G46*100000)-((MAX(H46:N48))*86400)</f>
        <v>0</v>
      </c>
      <c r="T46" s="123">
        <f ca="1">(YEAR(TODAY())-D46)</f>
        <v>2014</v>
      </c>
      <c r="U46" s="124">
        <f>IF(O46=0,"",RANK(O46,$O$4:$O$151))</f>
      </c>
      <c r="V46" s="124">
        <f>IF(P46=0,"",RANK(P46,$P$4:$P$151))</f>
      </c>
      <c r="W46" s="124">
        <f>IF(Q46=0,"",RANK(Q46,$Q$4:$Q$151))</f>
      </c>
      <c r="X46" s="127">
        <f>IF(R46=0,"",RANK(R46,$R$4:$R$151))</f>
      </c>
    </row>
    <row r="47" spans="2:24" ht="12.75">
      <c r="B47" s="106"/>
      <c r="C47" s="109"/>
      <c r="D47" s="112"/>
      <c r="E47" s="114"/>
      <c r="F47" s="112"/>
      <c r="G47" s="118"/>
      <c r="H47" s="19"/>
      <c r="I47" s="15"/>
      <c r="J47" s="15"/>
      <c r="K47" s="15"/>
      <c r="L47" s="15"/>
      <c r="M47" s="15"/>
      <c r="N47" s="20"/>
      <c r="O47" s="120"/>
      <c r="P47" s="121"/>
      <c r="Q47" s="121"/>
      <c r="R47" s="121"/>
      <c r="S47" s="122"/>
      <c r="T47" s="123"/>
      <c r="U47" s="125"/>
      <c r="V47" s="125"/>
      <c r="W47" s="125"/>
      <c r="X47" s="128"/>
    </row>
    <row r="48" spans="2:24" ht="13.5" thickBot="1">
      <c r="B48" s="107"/>
      <c r="C48" s="110"/>
      <c r="D48" s="113"/>
      <c r="E48" s="115"/>
      <c r="F48" s="113"/>
      <c r="G48" s="119"/>
      <c r="H48" s="22"/>
      <c r="I48" s="22"/>
      <c r="J48" s="22"/>
      <c r="K48" s="22"/>
      <c r="L48" s="22"/>
      <c r="M48" s="22"/>
      <c r="N48" s="23"/>
      <c r="O48" s="120"/>
      <c r="P48" s="121"/>
      <c r="Q48" s="121"/>
      <c r="R48" s="121"/>
      <c r="S48" s="122"/>
      <c r="T48" s="123"/>
      <c r="U48" s="126"/>
      <c r="V48" s="126"/>
      <c r="W48" s="126"/>
      <c r="X48" s="129"/>
    </row>
    <row r="49" spans="2:24" ht="12.75">
      <c r="B49" s="105">
        <f>RANK(S49,$S$4:$S$151)</f>
        <v>12</v>
      </c>
      <c r="C49" s="108"/>
      <c r="D49" s="111"/>
      <c r="E49" s="111"/>
      <c r="F49" s="116"/>
      <c r="G49" s="117">
        <f>COUNTA(H49:N51)</f>
        <v>0</v>
      </c>
      <c r="H49" s="14"/>
      <c r="I49" s="15"/>
      <c r="J49" s="14"/>
      <c r="K49" s="14"/>
      <c r="L49" s="14"/>
      <c r="M49" s="14"/>
      <c r="N49" s="16"/>
      <c r="O49" s="120">
        <f>IF(T49&lt;=39,S49,0)</f>
        <v>0</v>
      </c>
      <c r="P49" s="121">
        <f>IF(AND(T49&gt;=40,T49&lt;=49),S49,0)</f>
        <v>0</v>
      </c>
      <c r="Q49" s="121">
        <f>IF(AND(T49&gt;=50,T49&lt;=59),S49,0)</f>
        <v>0</v>
      </c>
      <c r="R49" s="121">
        <f>IF(T49&gt;59,S49,0)</f>
        <v>0</v>
      </c>
      <c r="S49" s="122">
        <f>(G49*100000)-((MAX(H49:N51))*86400)</f>
        <v>0</v>
      </c>
      <c r="T49" s="123">
        <f ca="1">(YEAR(TODAY())-D49)</f>
        <v>2014</v>
      </c>
      <c r="U49" s="124">
        <f>IF(O49=0,"",RANK(O49,$O$4:$O$151))</f>
      </c>
      <c r="V49" s="124">
        <f>IF(P49=0,"",RANK(P49,$P$4:$P$151))</f>
      </c>
      <c r="W49" s="124">
        <f>IF(Q49=0,"",RANK(Q49,$Q$4:$Q$151))</f>
      </c>
      <c r="X49" s="127">
        <f>IF(R49=0,"",RANK(R49,$R$4:$R$151))</f>
      </c>
    </row>
    <row r="50" spans="2:24" ht="12.75">
      <c r="B50" s="106"/>
      <c r="C50" s="109"/>
      <c r="D50" s="112"/>
      <c r="E50" s="114"/>
      <c r="F50" s="112"/>
      <c r="G50" s="118"/>
      <c r="H50" s="19"/>
      <c r="I50" s="15"/>
      <c r="J50" s="15"/>
      <c r="K50" s="15"/>
      <c r="L50" s="15"/>
      <c r="M50" s="15"/>
      <c r="N50" s="20"/>
      <c r="O50" s="120"/>
      <c r="P50" s="121"/>
      <c r="Q50" s="121"/>
      <c r="R50" s="121"/>
      <c r="S50" s="122"/>
      <c r="T50" s="123"/>
      <c r="U50" s="125"/>
      <c r="V50" s="125"/>
      <c r="W50" s="125"/>
      <c r="X50" s="128"/>
    </row>
    <row r="51" spans="2:24" ht="13.5" thickBot="1">
      <c r="B51" s="107"/>
      <c r="C51" s="110"/>
      <c r="D51" s="113"/>
      <c r="E51" s="115"/>
      <c r="F51" s="113"/>
      <c r="G51" s="119"/>
      <c r="H51" s="22"/>
      <c r="I51" s="22"/>
      <c r="J51" s="22"/>
      <c r="K51" s="22"/>
      <c r="L51" s="22"/>
      <c r="M51" s="22"/>
      <c r="N51" s="23"/>
      <c r="O51" s="120"/>
      <c r="P51" s="121"/>
      <c r="Q51" s="121"/>
      <c r="R51" s="121"/>
      <c r="S51" s="122"/>
      <c r="T51" s="123"/>
      <c r="U51" s="126"/>
      <c r="V51" s="126"/>
      <c r="W51" s="126"/>
      <c r="X51" s="129"/>
    </row>
    <row r="52" spans="2:24" ht="12.75">
      <c r="B52" s="105">
        <f>RANK(S52,$S$4:$S$151)</f>
        <v>12</v>
      </c>
      <c r="C52" s="108"/>
      <c r="D52" s="111"/>
      <c r="E52" s="111"/>
      <c r="F52" s="116"/>
      <c r="G52" s="117">
        <f>COUNTA(H52:N54)</f>
        <v>0</v>
      </c>
      <c r="H52" s="14"/>
      <c r="I52" s="15"/>
      <c r="J52" s="14"/>
      <c r="K52" s="14"/>
      <c r="L52" s="14"/>
      <c r="M52" s="14"/>
      <c r="N52" s="16"/>
      <c r="O52" s="120">
        <f>IF(T52&lt;=39,S52,0)</f>
        <v>0</v>
      </c>
      <c r="P52" s="121">
        <f>IF(AND(T52&gt;=40,T52&lt;=49),S52,0)</f>
        <v>0</v>
      </c>
      <c r="Q52" s="121">
        <f>IF(AND(T52&gt;=50,T52&lt;=59),S52,0)</f>
        <v>0</v>
      </c>
      <c r="R52" s="121">
        <f>IF(T52&gt;59,S52,0)</f>
        <v>0</v>
      </c>
      <c r="S52" s="122">
        <f>(G52*100000)-((MAX(H52:N54))*86400)</f>
        <v>0</v>
      </c>
      <c r="T52" s="123">
        <f ca="1">(YEAR(TODAY())-D52)</f>
        <v>2014</v>
      </c>
      <c r="U52" s="124">
        <f>IF(O52=0,"",RANK(O52,$O$4:$O$151))</f>
      </c>
      <c r="V52" s="124">
        <f>IF(P52=0,"",RANK(P52,$P$4:$P$151))</f>
      </c>
      <c r="W52" s="124">
        <f>IF(Q52=0,"",RANK(Q52,$Q$4:$Q$151))</f>
      </c>
      <c r="X52" s="127">
        <f>IF(R52=0,"",RANK(R52,$R$4:$R$151))</f>
      </c>
    </row>
    <row r="53" spans="2:24" ht="12.75">
      <c r="B53" s="106"/>
      <c r="C53" s="109"/>
      <c r="D53" s="112"/>
      <c r="E53" s="114"/>
      <c r="F53" s="112"/>
      <c r="G53" s="118"/>
      <c r="H53" s="19"/>
      <c r="I53" s="15"/>
      <c r="J53" s="15"/>
      <c r="K53" s="15"/>
      <c r="L53" s="15"/>
      <c r="M53" s="15"/>
      <c r="N53" s="20"/>
      <c r="O53" s="120"/>
      <c r="P53" s="121"/>
      <c r="Q53" s="121"/>
      <c r="R53" s="121"/>
      <c r="S53" s="122"/>
      <c r="T53" s="123"/>
      <c r="U53" s="125"/>
      <c r="V53" s="125"/>
      <c r="W53" s="125"/>
      <c r="X53" s="128"/>
    </row>
    <row r="54" spans="2:24" ht="13.5" thickBot="1">
      <c r="B54" s="107"/>
      <c r="C54" s="110"/>
      <c r="D54" s="113"/>
      <c r="E54" s="115"/>
      <c r="F54" s="113"/>
      <c r="G54" s="119"/>
      <c r="H54" s="22"/>
      <c r="I54" s="22"/>
      <c r="J54" s="22"/>
      <c r="K54" s="22"/>
      <c r="L54" s="22"/>
      <c r="M54" s="22"/>
      <c r="N54" s="23"/>
      <c r="O54" s="120"/>
      <c r="P54" s="121"/>
      <c r="Q54" s="121"/>
      <c r="R54" s="121"/>
      <c r="S54" s="122"/>
      <c r="T54" s="123"/>
      <c r="U54" s="126"/>
      <c r="V54" s="126"/>
      <c r="W54" s="126"/>
      <c r="X54" s="129"/>
    </row>
    <row r="55" spans="2:24" ht="12.75">
      <c r="B55" s="105">
        <f>RANK(S55,$S$4:$S$151)</f>
        <v>12</v>
      </c>
      <c r="C55" s="108"/>
      <c r="D55" s="111"/>
      <c r="E55" s="111"/>
      <c r="F55" s="116"/>
      <c r="G55" s="117">
        <f>COUNTA(H55:N57)</f>
        <v>0</v>
      </c>
      <c r="H55" s="14"/>
      <c r="I55" s="15"/>
      <c r="J55" s="14"/>
      <c r="K55" s="14"/>
      <c r="L55" s="14"/>
      <c r="M55" s="14"/>
      <c r="N55" s="16"/>
      <c r="O55" s="120">
        <f>IF(T55&lt;=39,S55,0)</f>
        <v>0</v>
      </c>
      <c r="P55" s="121">
        <f>IF(AND(T55&gt;=40,T55&lt;=49),S55,0)</f>
        <v>0</v>
      </c>
      <c r="Q55" s="121">
        <f>IF(AND(T55&gt;=50,T55&lt;=59),S55,0)</f>
        <v>0</v>
      </c>
      <c r="R55" s="121">
        <f>IF(T55&gt;59,S55,0)</f>
        <v>0</v>
      </c>
      <c r="S55" s="122">
        <f>(G55*100000)-((MAX(H55:N57))*86400)</f>
        <v>0</v>
      </c>
      <c r="T55" s="123">
        <f ca="1">(YEAR(TODAY())-D55)</f>
        <v>2014</v>
      </c>
      <c r="U55" s="124">
        <f>IF(O55=0,"",RANK(O55,$O$4:$O$151))</f>
      </c>
      <c r="V55" s="124">
        <f>IF(P55=0,"",RANK(P55,$P$4:$P$151))</f>
      </c>
      <c r="W55" s="124">
        <f>IF(Q55=0,"",RANK(Q55,$Q$4:$Q$151))</f>
      </c>
      <c r="X55" s="127">
        <f>IF(R55=0,"",RANK(R55,$R$4:$R$151))</f>
      </c>
    </row>
    <row r="56" spans="2:24" ht="12.75">
      <c r="B56" s="106"/>
      <c r="C56" s="109"/>
      <c r="D56" s="112"/>
      <c r="E56" s="114"/>
      <c r="F56" s="112"/>
      <c r="G56" s="118"/>
      <c r="H56" s="19"/>
      <c r="I56" s="15"/>
      <c r="J56" s="15"/>
      <c r="K56" s="15"/>
      <c r="L56" s="15"/>
      <c r="M56" s="15"/>
      <c r="N56" s="20"/>
      <c r="O56" s="120"/>
      <c r="P56" s="121"/>
      <c r="Q56" s="121"/>
      <c r="R56" s="121"/>
      <c r="S56" s="122"/>
      <c r="T56" s="123"/>
      <c r="U56" s="125"/>
      <c r="V56" s="125"/>
      <c r="W56" s="125"/>
      <c r="X56" s="128"/>
    </row>
    <row r="57" spans="2:24" ht="13.5" thickBot="1">
      <c r="B57" s="107"/>
      <c r="C57" s="110"/>
      <c r="D57" s="113"/>
      <c r="E57" s="115"/>
      <c r="F57" s="113"/>
      <c r="G57" s="119"/>
      <c r="H57" s="22"/>
      <c r="I57" s="22"/>
      <c r="J57" s="22"/>
      <c r="K57" s="22"/>
      <c r="L57" s="22"/>
      <c r="M57" s="22"/>
      <c r="N57" s="23"/>
      <c r="O57" s="120"/>
      <c r="P57" s="121"/>
      <c r="Q57" s="121"/>
      <c r="R57" s="121"/>
      <c r="S57" s="122"/>
      <c r="T57" s="123"/>
      <c r="U57" s="126"/>
      <c r="V57" s="126"/>
      <c r="W57" s="126"/>
      <c r="X57" s="129"/>
    </row>
    <row r="58" spans="2:24" ht="12.75">
      <c r="B58" s="105">
        <f>RANK(S58,$S$4:$S$151)</f>
        <v>12</v>
      </c>
      <c r="C58" s="108"/>
      <c r="D58" s="111"/>
      <c r="E58" s="111"/>
      <c r="F58" s="116"/>
      <c r="G58" s="117">
        <f>COUNTA(H58:N60)</f>
        <v>0</v>
      </c>
      <c r="H58" s="14"/>
      <c r="I58" s="15"/>
      <c r="J58" s="14"/>
      <c r="K58" s="14"/>
      <c r="L58" s="14"/>
      <c r="M58" s="14"/>
      <c r="N58" s="16"/>
      <c r="O58" s="120">
        <f>IF(T58&lt;=39,S58,0)</f>
        <v>0</v>
      </c>
      <c r="P58" s="121">
        <f>IF(AND(T58&gt;=40,T58&lt;=49),S58,0)</f>
        <v>0</v>
      </c>
      <c r="Q58" s="121">
        <f>IF(AND(T58&gt;=50,T58&lt;=59),S58,0)</f>
        <v>0</v>
      </c>
      <c r="R58" s="121">
        <f>IF(T58&gt;59,S58,0)</f>
        <v>0</v>
      </c>
      <c r="S58" s="122">
        <f>(G58*100000)-((MAX(H58:N60))*86400)</f>
        <v>0</v>
      </c>
      <c r="T58" s="123">
        <f ca="1">(YEAR(TODAY())-D58)</f>
        <v>2014</v>
      </c>
      <c r="U58" s="124">
        <f>IF(O58=0,"",RANK(O58,$O$4:$O$151))</f>
      </c>
      <c r="V58" s="124">
        <f>IF(P58=0,"",RANK(P58,$P$4:$P$151))</f>
      </c>
      <c r="W58" s="124">
        <f>IF(Q58=0,"",RANK(Q58,$Q$4:$Q$151))</f>
      </c>
      <c r="X58" s="127">
        <f>IF(R58=0,"",RANK(R58,$R$4:$R$151))</f>
      </c>
    </row>
    <row r="59" spans="2:24" ht="12.75">
      <c r="B59" s="106"/>
      <c r="C59" s="109"/>
      <c r="D59" s="112"/>
      <c r="E59" s="114"/>
      <c r="F59" s="112"/>
      <c r="G59" s="118"/>
      <c r="H59" s="19"/>
      <c r="I59" s="15"/>
      <c r="J59" s="15"/>
      <c r="K59" s="15"/>
      <c r="L59" s="15"/>
      <c r="M59" s="15"/>
      <c r="N59" s="20"/>
      <c r="O59" s="120"/>
      <c r="P59" s="121"/>
      <c r="Q59" s="121"/>
      <c r="R59" s="121"/>
      <c r="S59" s="122"/>
      <c r="T59" s="123"/>
      <c r="U59" s="125"/>
      <c r="V59" s="125"/>
      <c r="W59" s="125"/>
      <c r="X59" s="128"/>
    </row>
    <row r="60" spans="2:24" ht="13.5" thickBot="1">
      <c r="B60" s="107"/>
      <c r="C60" s="110"/>
      <c r="D60" s="113"/>
      <c r="E60" s="115"/>
      <c r="F60" s="113"/>
      <c r="G60" s="119"/>
      <c r="H60" s="22"/>
      <c r="I60" s="22"/>
      <c r="J60" s="22"/>
      <c r="K60" s="22"/>
      <c r="L60" s="22"/>
      <c r="M60" s="22"/>
      <c r="N60" s="23"/>
      <c r="O60" s="120"/>
      <c r="P60" s="121"/>
      <c r="Q60" s="121"/>
      <c r="R60" s="121"/>
      <c r="S60" s="122"/>
      <c r="T60" s="123"/>
      <c r="U60" s="126"/>
      <c r="V60" s="126"/>
      <c r="W60" s="126"/>
      <c r="X60" s="129"/>
    </row>
    <row r="61" spans="2:24" ht="12.75">
      <c r="B61" s="105">
        <f>RANK(S61,$S$4:$S$151)</f>
        <v>12</v>
      </c>
      <c r="C61" s="108"/>
      <c r="D61" s="111"/>
      <c r="E61" s="111"/>
      <c r="F61" s="116"/>
      <c r="G61" s="117">
        <f>COUNTA(H61:N63)</f>
        <v>0</v>
      </c>
      <c r="H61" s="14"/>
      <c r="I61" s="15"/>
      <c r="J61" s="14"/>
      <c r="K61" s="14"/>
      <c r="L61" s="14"/>
      <c r="M61" s="14"/>
      <c r="N61" s="16"/>
      <c r="O61" s="120">
        <f>IF(T61&lt;=39,S61,0)</f>
        <v>0</v>
      </c>
      <c r="P61" s="121">
        <f>IF(AND(T61&gt;=40,T61&lt;=49),S61,0)</f>
        <v>0</v>
      </c>
      <c r="Q61" s="121">
        <f>IF(AND(T61&gt;=50,T61&lt;=59),S61,0)</f>
        <v>0</v>
      </c>
      <c r="R61" s="121">
        <f>IF(T61&gt;59,S61,0)</f>
        <v>0</v>
      </c>
      <c r="S61" s="122">
        <f>(G61*100000)-((MAX(H61:N63))*86400)</f>
        <v>0</v>
      </c>
      <c r="T61" s="123">
        <f ca="1">(YEAR(TODAY())-D61)</f>
        <v>2014</v>
      </c>
      <c r="U61" s="124">
        <f>IF(O61=0,"",RANK(O61,$O$4:$O$151))</f>
      </c>
      <c r="V61" s="124">
        <f>IF(P61=0,"",RANK(P61,$P$4:$P$151))</f>
      </c>
      <c r="W61" s="124">
        <f>IF(Q61=0,"",RANK(Q61,$Q$4:$Q$151))</f>
      </c>
      <c r="X61" s="127">
        <f>IF(R61=0,"",RANK(R61,$R$4:$R$151))</f>
      </c>
    </row>
    <row r="62" spans="2:24" ht="12.75">
      <c r="B62" s="106"/>
      <c r="C62" s="109"/>
      <c r="D62" s="112"/>
      <c r="E62" s="114"/>
      <c r="F62" s="112"/>
      <c r="G62" s="118"/>
      <c r="H62" s="19"/>
      <c r="I62" s="15"/>
      <c r="J62" s="15"/>
      <c r="K62" s="15"/>
      <c r="L62" s="15"/>
      <c r="M62" s="15"/>
      <c r="N62" s="20"/>
      <c r="O62" s="120"/>
      <c r="P62" s="121"/>
      <c r="Q62" s="121"/>
      <c r="R62" s="121"/>
      <c r="S62" s="122"/>
      <c r="T62" s="123"/>
      <c r="U62" s="125"/>
      <c r="V62" s="125"/>
      <c r="W62" s="125"/>
      <c r="X62" s="128"/>
    </row>
    <row r="63" spans="2:24" ht="13.5" thickBot="1">
      <c r="B63" s="107"/>
      <c r="C63" s="110"/>
      <c r="D63" s="113"/>
      <c r="E63" s="115"/>
      <c r="F63" s="113"/>
      <c r="G63" s="119"/>
      <c r="H63" s="22"/>
      <c r="I63" s="22"/>
      <c r="J63" s="22"/>
      <c r="K63" s="22"/>
      <c r="L63" s="22"/>
      <c r="M63" s="22"/>
      <c r="N63" s="23"/>
      <c r="O63" s="120"/>
      <c r="P63" s="121"/>
      <c r="Q63" s="121"/>
      <c r="R63" s="121"/>
      <c r="S63" s="122"/>
      <c r="T63" s="123"/>
      <c r="U63" s="126"/>
      <c r="V63" s="126"/>
      <c r="W63" s="126"/>
      <c r="X63" s="129"/>
    </row>
    <row r="64" spans="2:24" ht="12.75">
      <c r="B64" s="105">
        <f>RANK(S64,$S$4:$S$151)</f>
        <v>12</v>
      </c>
      <c r="C64" s="108"/>
      <c r="D64" s="111"/>
      <c r="E64" s="111"/>
      <c r="F64" s="116"/>
      <c r="G64" s="117">
        <f>COUNTA(H64:N66)</f>
        <v>0</v>
      </c>
      <c r="H64" s="14"/>
      <c r="I64" s="15"/>
      <c r="J64" s="14"/>
      <c r="K64" s="14"/>
      <c r="L64" s="14"/>
      <c r="M64" s="14"/>
      <c r="N64" s="16"/>
      <c r="O64" s="120">
        <f>IF(T64&lt;=39,S64,0)</f>
        <v>0</v>
      </c>
      <c r="P64" s="121">
        <f>IF(AND(T64&gt;=40,T64&lt;=49),S64,0)</f>
        <v>0</v>
      </c>
      <c r="Q64" s="121">
        <f>IF(AND(T64&gt;=50,T64&lt;=59),S64,0)</f>
        <v>0</v>
      </c>
      <c r="R64" s="121">
        <f>IF(T64&gt;59,S64,0)</f>
        <v>0</v>
      </c>
      <c r="S64" s="122">
        <f>(G64*100000)-((MAX(H64:N66))*86400)</f>
        <v>0</v>
      </c>
      <c r="T64" s="123">
        <f ca="1">(YEAR(TODAY())-D64)</f>
        <v>2014</v>
      </c>
      <c r="U64" s="124">
        <f>IF(O64=0,"",RANK(O64,$O$4:$O$151))</f>
      </c>
      <c r="V64" s="124">
        <f>IF(P64=0,"",RANK(P64,$P$4:$P$151))</f>
      </c>
      <c r="W64" s="124">
        <f>IF(Q64=0,"",RANK(Q64,$Q$4:$Q$151))</f>
      </c>
      <c r="X64" s="127">
        <f>IF(R64=0,"",RANK(R64,$R$4:$R$151))</f>
      </c>
    </row>
    <row r="65" spans="2:24" ht="12.75">
      <c r="B65" s="106"/>
      <c r="C65" s="109"/>
      <c r="D65" s="112"/>
      <c r="E65" s="114"/>
      <c r="F65" s="112"/>
      <c r="G65" s="118"/>
      <c r="H65" s="19"/>
      <c r="I65" s="15"/>
      <c r="J65" s="15"/>
      <c r="K65" s="15"/>
      <c r="L65" s="15"/>
      <c r="M65" s="15"/>
      <c r="N65" s="20"/>
      <c r="O65" s="120"/>
      <c r="P65" s="121"/>
      <c r="Q65" s="121"/>
      <c r="R65" s="121"/>
      <c r="S65" s="122"/>
      <c r="T65" s="123"/>
      <c r="U65" s="125"/>
      <c r="V65" s="125"/>
      <c r="W65" s="125"/>
      <c r="X65" s="128"/>
    </row>
    <row r="66" spans="2:24" ht="13.5" thickBot="1">
      <c r="B66" s="107"/>
      <c r="C66" s="110"/>
      <c r="D66" s="113"/>
      <c r="E66" s="115"/>
      <c r="F66" s="113"/>
      <c r="G66" s="119"/>
      <c r="H66" s="22"/>
      <c r="I66" s="22"/>
      <c r="J66" s="22"/>
      <c r="K66" s="22"/>
      <c r="L66" s="22"/>
      <c r="M66" s="22"/>
      <c r="N66" s="23"/>
      <c r="O66" s="120"/>
      <c r="P66" s="121"/>
      <c r="Q66" s="121"/>
      <c r="R66" s="121"/>
      <c r="S66" s="122"/>
      <c r="T66" s="123"/>
      <c r="U66" s="126"/>
      <c r="V66" s="126"/>
      <c r="W66" s="126"/>
      <c r="X66" s="129"/>
    </row>
    <row r="67" spans="2:24" ht="12.75">
      <c r="B67" s="105">
        <f>RANK(S67,$S$4:$S$151)</f>
        <v>12</v>
      </c>
      <c r="C67" s="108"/>
      <c r="D67" s="111"/>
      <c r="E67" s="111"/>
      <c r="F67" s="116"/>
      <c r="G67" s="117">
        <f>COUNTA(H67:N69)</f>
        <v>0</v>
      </c>
      <c r="H67" s="14"/>
      <c r="I67" s="15"/>
      <c r="J67" s="14"/>
      <c r="K67" s="14"/>
      <c r="L67" s="14"/>
      <c r="M67" s="14"/>
      <c r="N67" s="16"/>
      <c r="O67" s="120">
        <f>IF(T67&lt;=39,S67,0)</f>
        <v>0</v>
      </c>
      <c r="P67" s="121">
        <f>IF(AND(T67&gt;=40,T67&lt;=49),S67,0)</f>
        <v>0</v>
      </c>
      <c r="Q67" s="121">
        <f>IF(AND(T67&gt;=50,T67&lt;=59),S67,0)</f>
        <v>0</v>
      </c>
      <c r="R67" s="121">
        <f>IF(T67&gt;59,S67,0)</f>
        <v>0</v>
      </c>
      <c r="S67" s="122">
        <f>(G67*100000)-((MAX(H67:N69))*86400)</f>
        <v>0</v>
      </c>
      <c r="T67" s="123">
        <f ca="1">(YEAR(TODAY())-D67)</f>
        <v>2014</v>
      </c>
      <c r="U67" s="124">
        <f>IF(O67=0,"",RANK(O67,$O$4:$O$151))</f>
      </c>
      <c r="V67" s="124">
        <f>IF(P67=0,"",RANK(P67,$P$4:$P$151))</f>
      </c>
      <c r="W67" s="124">
        <f>IF(Q67=0,"",RANK(Q67,$Q$4:$Q$151))</f>
      </c>
      <c r="X67" s="127">
        <f>IF(R67=0,"",RANK(R67,$R$4:$R$151))</f>
      </c>
    </row>
    <row r="68" spans="2:24" ht="12.75">
      <c r="B68" s="106"/>
      <c r="C68" s="109"/>
      <c r="D68" s="112"/>
      <c r="E68" s="114"/>
      <c r="F68" s="112"/>
      <c r="G68" s="118"/>
      <c r="H68" s="19"/>
      <c r="I68" s="15"/>
      <c r="J68" s="15"/>
      <c r="K68" s="15"/>
      <c r="L68" s="15"/>
      <c r="M68" s="15"/>
      <c r="N68" s="20"/>
      <c r="O68" s="120"/>
      <c r="P68" s="121"/>
      <c r="Q68" s="121"/>
      <c r="R68" s="121"/>
      <c r="S68" s="122"/>
      <c r="T68" s="123"/>
      <c r="U68" s="125"/>
      <c r="V68" s="125"/>
      <c r="W68" s="125"/>
      <c r="X68" s="128"/>
    </row>
    <row r="69" spans="2:24" ht="13.5" thickBot="1">
      <c r="B69" s="107"/>
      <c r="C69" s="110"/>
      <c r="D69" s="113"/>
      <c r="E69" s="115"/>
      <c r="F69" s="113"/>
      <c r="G69" s="119"/>
      <c r="H69" s="22"/>
      <c r="I69" s="22"/>
      <c r="J69" s="22"/>
      <c r="K69" s="22"/>
      <c r="L69" s="22"/>
      <c r="M69" s="22"/>
      <c r="N69" s="23"/>
      <c r="O69" s="120"/>
      <c r="P69" s="121"/>
      <c r="Q69" s="121"/>
      <c r="R69" s="121"/>
      <c r="S69" s="122"/>
      <c r="T69" s="123"/>
      <c r="U69" s="126"/>
      <c r="V69" s="126"/>
      <c r="W69" s="126"/>
      <c r="X69" s="129"/>
    </row>
    <row r="70" spans="2:24" ht="12.75">
      <c r="B70" s="105">
        <f>RANK(S70,$S$4:$S$151)</f>
        <v>12</v>
      </c>
      <c r="C70" s="108"/>
      <c r="D70" s="111"/>
      <c r="E70" s="111"/>
      <c r="F70" s="116"/>
      <c r="G70" s="117">
        <f>COUNTA(H70:N72)</f>
        <v>0</v>
      </c>
      <c r="H70" s="14"/>
      <c r="I70" s="15"/>
      <c r="J70" s="14"/>
      <c r="K70" s="14"/>
      <c r="L70" s="14"/>
      <c r="M70" s="14"/>
      <c r="N70" s="16"/>
      <c r="O70" s="120">
        <f>IF(T70&lt;=39,S70,0)</f>
        <v>0</v>
      </c>
      <c r="P70" s="121">
        <f>IF(AND(T70&gt;=40,T70&lt;=49),S70,0)</f>
        <v>0</v>
      </c>
      <c r="Q70" s="121">
        <f>IF(AND(T70&gt;=50,T70&lt;=59),S70,0)</f>
        <v>0</v>
      </c>
      <c r="R70" s="121">
        <f>IF(T70&gt;59,S70,0)</f>
        <v>0</v>
      </c>
      <c r="S70" s="122">
        <f>(G70*100000)-((MAX(H70:N72))*86400)</f>
        <v>0</v>
      </c>
      <c r="T70" s="123">
        <f ca="1">(YEAR(TODAY())-D70)</f>
        <v>2014</v>
      </c>
      <c r="U70" s="124">
        <f>IF(O70=0,"",RANK(O70,$O$4:$O$151))</f>
      </c>
      <c r="V70" s="124">
        <f>IF(P70=0,"",RANK(P70,$P$4:$P$151))</f>
      </c>
      <c r="W70" s="124">
        <f>IF(Q70=0,"",RANK(Q70,$Q$4:$Q$151))</f>
      </c>
      <c r="X70" s="127">
        <f>IF(R70=0,"",RANK(R70,$R$4:$R$151))</f>
      </c>
    </row>
    <row r="71" spans="2:24" ht="12.75">
      <c r="B71" s="106"/>
      <c r="C71" s="109"/>
      <c r="D71" s="112"/>
      <c r="E71" s="114"/>
      <c r="F71" s="112"/>
      <c r="G71" s="118"/>
      <c r="H71" s="19"/>
      <c r="I71" s="15"/>
      <c r="J71" s="15"/>
      <c r="K71" s="15"/>
      <c r="L71" s="15"/>
      <c r="M71" s="15"/>
      <c r="N71" s="20"/>
      <c r="O71" s="120"/>
      <c r="P71" s="121"/>
      <c r="Q71" s="121"/>
      <c r="R71" s="121"/>
      <c r="S71" s="122"/>
      <c r="T71" s="123"/>
      <c r="U71" s="125"/>
      <c r="V71" s="125"/>
      <c r="W71" s="125"/>
      <c r="X71" s="128"/>
    </row>
    <row r="72" spans="2:24" ht="13.5" thickBot="1">
      <c r="B72" s="107"/>
      <c r="C72" s="110"/>
      <c r="D72" s="113"/>
      <c r="E72" s="115"/>
      <c r="F72" s="113"/>
      <c r="G72" s="119"/>
      <c r="H72" s="22"/>
      <c r="I72" s="22"/>
      <c r="J72" s="22"/>
      <c r="K72" s="22"/>
      <c r="L72" s="22"/>
      <c r="M72" s="22"/>
      <c r="N72" s="23"/>
      <c r="O72" s="120"/>
      <c r="P72" s="121"/>
      <c r="Q72" s="121"/>
      <c r="R72" s="121"/>
      <c r="S72" s="122"/>
      <c r="T72" s="123"/>
      <c r="U72" s="126"/>
      <c r="V72" s="126"/>
      <c r="W72" s="126"/>
      <c r="X72" s="129"/>
    </row>
    <row r="73" spans="2:24" ht="12.75">
      <c r="B73" s="105">
        <f>RANK(S73,$S$4:$S$151)</f>
        <v>12</v>
      </c>
      <c r="C73" s="108"/>
      <c r="D73" s="111"/>
      <c r="E73" s="111"/>
      <c r="F73" s="116"/>
      <c r="G73" s="117">
        <f>COUNTA(H73:N75)</f>
        <v>0</v>
      </c>
      <c r="H73" s="14"/>
      <c r="I73" s="15"/>
      <c r="J73" s="14"/>
      <c r="K73" s="14"/>
      <c r="L73" s="14"/>
      <c r="M73" s="14"/>
      <c r="N73" s="16"/>
      <c r="O73" s="120">
        <f>IF(T73&lt;=39,S73,0)</f>
        <v>0</v>
      </c>
      <c r="P73" s="121">
        <f>IF(AND(T73&gt;=40,T73&lt;=49),S73,0)</f>
        <v>0</v>
      </c>
      <c r="Q73" s="121">
        <f>IF(AND(T73&gt;=50,T73&lt;=59),S73,0)</f>
        <v>0</v>
      </c>
      <c r="R73" s="121">
        <f>IF(T73&gt;59,S73,0)</f>
        <v>0</v>
      </c>
      <c r="S73" s="122">
        <f>(G73*100000)-((MAX(H73:N75))*86400)</f>
        <v>0</v>
      </c>
      <c r="T73" s="123">
        <f ca="1">(YEAR(TODAY())-D73)</f>
        <v>2014</v>
      </c>
      <c r="U73" s="124">
        <f>IF(O73=0,"",RANK(O73,$O$4:$O$151))</f>
      </c>
      <c r="V73" s="124">
        <f>IF(P73=0,"",RANK(P73,$P$4:$P$151))</f>
      </c>
      <c r="W73" s="124">
        <f>IF(Q73=0,"",RANK(Q73,$Q$4:$Q$151))</f>
      </c>
      <c r="X73" s="127">
        <f>IF(R73=0,"",RANK(R73,$R$4:$R$151))</f>
      </c>
    </row>
    <row r="74" spans="2:24" ht="12.75">
      <c r="B74" s="106"/>
      <c r="C74" s="109"/>
      <c r="D74" s="112"/>
      <c r="E74" s="114"/>
      <c r="F74" s="112"/>
      <c r="G74" s="118"/>
      <c r="H74" s="19"/>
      <c r="I74" s="15"/>
      <c r="J74" s="15"/>
      <c r="K74" s="15"/>
      <c r="L74" s="15"/>
      <c r="M74" s="15"/>
      <c r="N74" s="20"/>
      <c r="O74" s="120"/>
      <c r="P74" s="121"/>
      <c r="Q74" s="121"/>
      <c r="R74" s="121"/>
      <c r="S74" s="122"/>
      <c r="T74" s="123"/>
      <c r="U74" s="125"/>
      <c r="V74" s="125"/>
      <c r="W74" s="125"/>
      <c r="X74" s="128"/>
    </row>
    <row r="75" spans="2:24" ht="13.5" thickBot="1">
      <c r="B75" s="107"/>
      <c r="C75" s="110"/>
      <c r="D75" s="113"/>
      <c r="E75" s="115"/>
      <c r="F75" s="113"/>
      <c r="G75" s="119"/>
      <c r="H75" s="22"/>
      <c r="I75" s="22"/>
      <c r="J75" s="22"/>
      <c r="K75" s="22"/>
      <c r="L75" s="22"/>
      <c r="M75" s="22"/>
      <c r="N75" s="23"/>
      <c r="O75" s="120"/>
      <c r="P75" s="121"/>
      <c r="Q75" s="121"/>
      <c r="R75" s="121"/>
      <c r="S75" s="122"/>
      <c r="T75" s="123"/>
      <c r="U75" s="126"/>
      <c r="V75" s="126"/>
      <c r="W75" s="126"/>
      <c r="X75" s="129"/>
    </row>
    <row r="76" spans="2:24" ht="12.75">
      <c r="B76" s="105">
        <f>RANK(S76,$S$4:$S$151)</f>
        <v>12</v>
      </c>
      <c r="C76" s="108"/>
      <c r="D76" s="111"/>
      <c r="E76" s="111"/>
      <c r="F76" s="116"/>
      <c r="G76" s="117">
        <f>COUNTA(H76:N78)</f>
        <v>0</v>
      </c>
      <c r="H76" s="14"/>
      <c r="I76" s="15"/>
      <c r="J76" s="14"/>
      <c r="K76" s="14"/>
      <c r="L76" s="14"/>
      <c r="M76" s="14"/>
      <c r="N76" s="16"/>
      <c r="O76" s="120">
        <f>IF(T76&lt;=39,S76,0)</f>
        <v>0</v>
      </c>
      <c r="P76" s="121">
        <f>IF(AND(T76&gt;=40,T76&lt;=49),S76,0)</f>
        <v>0</v>
      </c>
      <c r="Q76" s="121">
        <f>IF(AND(T76&gt;=50,T76&lt;=59),S76,0)</f>
        <v>0</v>
      </c>
      <c r="R76" s="121">
        <f>IF(T76&gt;59,S76,0)</f>
        <v>0</v>
      </c>
      <c r="S76" s="122">
        <f>(G76*100000)-((MAX(H76:N78))*86400)</f>
        <v>0</v>
      </c>
      <c r="T76" s="123">
        <f ca="1">(YEAR(TODAY())-D76)</f>
        <v>2014</v>
      </c>
      <c r="U76" s="124">
        <f>IF(O76=0,"",RANK(O76,$O$4:$O$151))</f>
      </c>
      <c r="V76" s="124">
        <f>IF(P76=0,"",RANK(P76,$P$4:$P$151))</f>
      </c>
      <c r="W76" s="124">
        <f>IF(Q76=0,"",RANK(Q76,$Q$4:$Q$151))</f>
      </c>
      <c r="X76" s="127">
        <f>IF(R76=0,"",RANK(R76,$R$4:$R$151))</f>
      </c>
    </row>
    <row r="77" spans="2:24" ht="12.75">
      <c r="B77" s="106"/>
      <c r="C77" s="109"/>
      <c r="D77" s="112"/>
      <c r="E77" s="114"/>
      <c r="F77" s="112"/>
      <c r="G77" s="118"/>
      <c r="H77" s="19"/>
      <c r="I77" s="15"/>
      <c r="J77" s="15"/>
      <c r="K77" s="15"/>
      <c r="L77" s="15"/>
      <c r="M77" s="15"/>
      <c r="N77" s="20"/>
      <c r="O77" s="120"/>
      <c r="P77" s="121"/>
      <c r="Q77" s="121"/>
      <c r="R77" s="121"/>
      <c r="S77" s="122"/>
      <c r="T77" s="123"/>
      <c r="U77" s="125"/>
      <c r="V77" s="125"/>
      <c r="W77" s="125"/>
      <c r="X77" s="128"/>
    </row>
    <row r="78" spans="2:24" ht="13.5" thickBot="1">
      <c r="B78" s="107"/>
      <c r="C78" s="110"/>
      <c r="D78" s="113"/>
      <c r="E78" s="115"/>
      <c r="F78" s="113"/>
      <c r="G78" s="119"/>
      <c r="H78" s="22"/>
      <c r="I78" s="22"/>
      <c r="J78" s="22"/>
      <c r="K78" s="22"/>
      <c r="L78" s="22"/>
      <c r="M78" s="22"/>
      <c r="N78" s="23"/>
      <c r="O78" s="120"/>
      <c r="P78" s="121"/>
      <c r="Q78" s="121"/>
      <c r="R78" s="121"/>
      <c r="S78" s="122"/>
      <c r="T78" s="123"/>
      <c r="U78" s="126"/>
      <c r="V78" s="126"/>
      <c r="W78" s="126"/>
      <c r="X78" s="129"/>
    </row>
    <row r="79" spans="2:24" ht="12.75">
      <c r="B79" s="105">
        <f>RANK(S79,$S$4:$S$151)</f>
        <v>12</v>
      </c>
      <c r="C79" s="108"/>
      <c r="D79" s="111"/>
      <c r="E79" s="111"/>
      <c r="F79" s="116"/>
      <c r="G79" s="117">
        <f>COUNTA(H79:N81)</f>
        <v>0</v>
      </c>
      <c r="H79" s="14"/>
      <c r="I79" s="15"/>
      <c r="J79" s="14"/>
      <c r="K79" s="14"/>
      <c r="L79" s="14"/>
      <c r="M79" s="14"/>
      <c r="N79" s="16"/>
      <c r="O79" s="120">
        <f>IF(T79&lt;=39,S79,0)</f>
        <v>0</v>
      </c>
      <c r="P79" s="121">
        <f>IF(AND(T79&gt;=40,T79&lt;=49),S79,0)</f>
        <v>0</v>
      </c>
      <c r="Q79" s="121">
        <f>IF(AND(T79&gt;=50,T79&lt;=59),S79,0)</f>
        <v>0</v>
      </c>
      <c r="R79" s="121">
        <f>IF(T79&gt;59,S79,0)</f>
        <v>0</v>
      </c>
      <c r="S79" s="122">
        <f>(G79*100000)-((MAX(H79:N81))*86400)</f>
        <v>0</v>
      </c>
      <c r="T79" s="123">
        <f ca="1">(YEAR(TODAY())-D79)</f>
        <v>2014</v>
      </c>
      <c r="U79" s="124">
        <f>IF(O79=0,"",RANK(O79,$O$4:$O$151))</f>
      </c>
      <c r="V79" s="124">
        <f>IF(P79=0,"",RANK(P79,$P$4:$P$151))</f>
      </c>
      <c r="W79" s="124">
        <f>IF(Q79=0,"",RANK(Q79,$Q$4:$Q$151))</f>
      </c>
      <c r="X79" s="127">
        <f>IF(R79=0,"",RANK(R79,$R$4:$R$151))</f>
      </c>
    </row>
    <row r="80" spans="2:24" ht="12.75">
      <c r="B80" s="106"/>
      <c r="C80" s="109"/>
      <c r="D80" s="112"/>
      <c r="E80" s="114"/>
      <c r="F80" s="112"/>
      <c r="G80" s="118"/>
      <c r="H80" s="19"/>
      <c r="I80" s="15"/>
      <c r="J80" s="15"/>
      <c r="K80" s="15"/>
      <c r="L80" s="15"/>
      <c r="M80" s="15"/>
      <c r="N80" s="20"/>
      <c r="O80" s="120"/>
      <c r="P80" s="121"/>
      <c r="Q80" s="121"/>
      <c r="R80" s="121"/>
      <c r="S80" s="122"/>
      <c r="T80" s="123"/>
      <c r="U80" s="125"/>
      <c r="V80" s="125"/>
      <c r="W80" s="125"/>
      <c r="X80" s="128"/>
    </row>
    <row r="81" spans="2:24" ht="13.5" thickBot="1">
      <c r="B81" s="107"/>
      <c r="C81" s="110"/>
      <c r="D81" s="113"/>
      <c r="E81" s="115"/>
      <c r="F81" s="113"/>
      <c r="G81" s="119"/>
      <c r="H81" s="22"/>
      <c r="I81" s="22"/>
      <c r="J81" s="22"/>
      <c r="K81" s="22"/>
      <c r="L81" s="22"/>
      <c r="M81" s="22"/>
      <c r="N81" s="23"/>
      <c r="O81" s="120"/>
      <c r="P81" s="121"/>
      <c r="Q81" s="121"/>
      <c r="R81" s="121"/>
      <c r="S81" s="122"/>
      <c r="T81" s="123"/>
      <c r="U81" s="126"/>
      <c r="V81" s="126"/>
      <c r="W81" s="126"/>
      <c r="X81" s="129"/>
    </row>
    <row r="82" spans="2:24" ht="12.75">
      <c r="B82" s="105">
        <f>RANK(S82,$S$4:$S$151)</f>
        <v>12</v>
      </c>
      <c r="C82" s="108"/>
      <c r="D82" s="111"/>
      <c r="E82" s="111"/>
      <c r="F82" s="116"/>
      <c r="G82" s="117">
        <f>COUNTA(H82:N84)</f>
        <v>0</v>
      </c>
      <c r="H82" s="14"/>
      <c r="I82" s="15"/>
      <c r="J82" s="14"/>
      <c r="K82" s="14"/>
      <c r="L82" s="14"/>
      <c r="M82" s="14"/>
      <c r="N82" s="16"/>
      <c r="O82" s="120">
        <f>IF(T82&lt;=39,S82,0)</f>
        <v>0</v>
      </c>
      <c r="P82" s="121">
        <f>IF(AND(T82&gt;=40,T82&lt;=49),S82,0)</f>
        <v>0</v>
      </c>
      <c r="Q82" s="121">
        <f>IF(AND(T82&gt;=50,T82&lt;=59),S82,0)</f>
        <v>0</v>
      </c>
      <c r="R82" s="121">
        <f>IF(T82&gt;59,S82,0)</f>
        <v>0</v>
      </c>
      <c r="S82" s="122">
        <f>(G82*100000)-((MAX(H82:N84))*86400)</f>
        <v>0</v>
      </c>
      <c r="T82" s="123">
        <f ca="1">(YEAR(TODAY())-D82)</f>
        <v>2014</v>
      </c>
      <c r="U82" s="124">
        <f>IF(O82=0,"",RANK(O82,$O$4:$O$151))</f>
      </c>
      <c r="V82" s="124">
        <f>IF(P82=0,"",RANK(P82,$P$4:$P$151))</f>
      </c>
      <c r="W82" s="124">
        <f>IF(Q82=0,"",RANK(Q82,$Q$4:$Q$151))</f>
      </c>
      <c r="X82" s="127">
        <f>IF(R82=0,"",RANK(R82,$R$4:$R$151))</f>
      </c>
    </row>
    <row r="83" spans="2:24" ht="12.75">
      <c r="B83" s="106"/>
      <c r="C83" s="109"/>
      <c r="D83" s="112"/>
      <c r="E83" s="114"/>
      <c r="F83" s="112"/>
      <c r="G83" s="118"/>
      <c r="H83" s="19"/>
      <c r="I83" s="15"/>
      <c r="J83" s="15"/>
      <c r="K83" s="15"/>
      <c r="L83" s="15"/>
      <c r="M83" s="15"/>
      <c r="N83" s="20"/>
      <c r="O83" s="120"/>
      <c r="P83" s="121"/>
      <c r="Q83" s="121"/>
      <c r="R83" s="121"/>
      <c r="S83" s="122"/>
      <c r="T83" s="123"/>
      <c r="U83" s="125"/>
      <c r="V83" s="125"/>
      <c r="W83" s="125"/>
      <c r="X83" s="128"/>
    </row>
    <row r="84" spans="2:24" ht="13.5" thickBot="1">
      <c r="B84" s="107"/>
      <c r="C84" s="110"/>
      <c r="D84" s="113"/>
      <c r="E84" s="115"/>
      <c r="F84" s="113"/>
      <c r="G84" s="119"/>
      <c r="H84" s="22"/>
      <c r="I84" s="22"/>
      <c r="J84" s="22"/>
      <c r="K84" s="22"/>
      <c r="L84" s="22"/>
      <c r="M84" s="22"/>
      <c r="N84" s="23"/>
      <c r="O84" s="120"/>
      <c r="P84" s="121"/>
      <c r="Q84" s="121"/>
      <c r="R84" s="121"/>
      <c r="S84" s="122"/>
      <c r="T84" s="123"/>
      <c r="U84" s="126"/>
      <c r="V84" s="126"/>
      <c r="W84" s="126"/>
      <c r="X84" s="129"/>
    </row>
    <row r="85" spans="2:24" ht="12.75">
      <c r="B85" s="105">
        <f>RANK(S85,$S$4:$S$151)</f>
        <v>12</v>
      </c>
      <c r="C85" s="108"/>
      <c r="D85" s="111"/>
      <c r="E85" s="111"/>
      <c r="F85" s="116"/>
      <c r="G85" s="117">
        <f>COUNTA(H85:N87)</f>
        <v>0</v>
      </c>
      <c r="H85" s="14"/>
      <c r="I85" s="15"/>
      <c r="J85" s="14"/>
      <c r="K85" s="14"/>
      <c r="L85" s="14"/>
      <c r="M85" s="14"/>
      <c r="N85" s="16"/>
      <c r="O85" s="120">
        <f>IF(T85&lt;=39,S85,0)</f>
        <v>0</v>
      </c>
      <c r="P85" s="121">
        <f>IF(AND(T85&gt;=40,T85&lt;=49),S85,0)</f>
        <v>0</v>
      </c>
      <c r="Q85" s="121">
        <f>IF(AND(T85&gt;=50,T85&lt;=59),S85,0)</f>
        <v>0</v>
      </c>
      <c r="R85" s="121">
        <f>IF(T85&gt;59,S85,0)</f>
        <v>0</v>
      </c>
      <c r="S85" s="122">
        <f>(G85*100000)-((MAX(H85:N87))*86400)</f>
        <v>0</v>
      </c>
      <c r="T85" s="123">
        <f ca="1">(YEAR(TODAY())-D85)</f>
        <v>2014</v>
      </c>
      <c r="U85" s="124">
        <f>IF(O85=0,"",RANK(O85,$O$4:$O$151))</f>
      </c>
      <c r="V85" s="124">
        <f>IF(P85=0,"",RANK(P85,$P$4:$P$151))</f>
      </c>
      <c r="W85" s="124">
        <f>IF(Q85=0,"",RANK(Q85,$Q$4:$Q$151))</f>
      </c>
      <c r="X85" s="127">
        <f>IF(R85=0,"",RANK(R85,$R$4:$R$151))</f>
      </c>
    </row>
    <row r="86" spans="2:24" ht="12.75">
      <c r="B86" s="106"/>
      <c r="C86" s="109"/>
      <c r="D86" s="112"/>
      <c r="E86" s="114"/>
      <c r="F86" s="112"/>
      <c r="G86" s="118"/>
      <c r="H86" s="19"/>
      <c r="I86" s="15"/>
      <c r="J86" s="15"/>
      <c r="K86" s="15"/>
      <c r="L86" s="15"/>
      <c r="M86" s="15"/>
      <c r="N86" s="20"/>
      <c r="O86" s="120"/>
      <c r="P86" s="121"/>
      <c r="Q86" s="121"/>
      <c r="R86" s="121"/>
      <c r="S86" s="122"/>
      <c r="T86" s="123"/>
      <c r="U86" s="125"/>
      <c r="V86" s="125"/>
      <c r="W86" s="125"/>
      <c r="X86" s="128"/>
    </row>
    <row r="87" spans="2:24" ht="13.5" thickBot="1">
      <c r="B87" s="107"/>
      <c r="C87" s="110"/>
      <c r="D87" s="113"/>
      <c r="E87" s="115"/>
      <c r="F87" s="113"/>
      <c r="G87" s="119"/>
      <c r="H87" s="22"/>
      <c r="I87" s="22"/>
      <c r="J87" s="22"/>
      <c r="K87" s="22"/>
      <c r="L87" s="22"/>
      <c r="M87" s="22"/>
      <c r="N87" s="23"/>
      <c r="O87" s="120"/>
      <c r="P87" s="121"/>
      <c r="Q87" s="121"/>
      <c r="R87" s="121"/>
      <c r="S87" s="122"/>
      <c r="T87" s="123"/>
      <c r="U87" s="126"/>
      <c r="V87" s="126"/>
      <c r="W87" s="126"/>
      <c r="X87" s="129"/>
    </row>
    <row r="88" spans="2:24" ht="12.75">
      <c r="B88" s="105">
        <f>RANK(S88,$S$4:$S$151)</f>
        <v>12</v>
      </c>
      <c r="C88" s="108"/>
      <c r="D88" s="111"/>
      <c r="E88" s="111"/>
      <c r="F88" s="116"/>
      <c r="G88" s="117">
        <f>COUNTA(H88:N90)</f>
        <v>0</v>
      </c>
      <c r="H88" s="14"/>
      <c r="I88" s="15"/>
      <c r="J88" s="14"/>
      <c r="K88" s="14"/>
      <c r="L88" s="14"/>
      <c r="M88" s="14"/>
      <c r="N88" s="16"/>
      <c r="O88" s="120">
        <f>IF(T88&lt;=39,S88,0)</f>
        <v>0</v>
      </c>
      <c r="P88" s="121">
        <f>IF(AND(T88&gt;=40,T88&lt;=49),S88,0)</f>
        <v>0</v>
      </c>
      <c r="Q88" s="121">
        <f>IF(AND(T88&gt;=50,T88&lt;=59),S88,0)</f>
        <v>0</v>
      </c>
      <c r="R88" s="121">
        <f>IF(T88&gt;59,S88,0)</f>
        <v>0</v>
      </c>
      <c r="S88" s="122">
        <f>(G88*100000)-((MAX(H88:N90))*86400)</f>
        <v>0</v>
      </c>
      <c r="T88" s="123">
        <f ca="1">(YEAR(TODAY())-D88)</f>
        <v>2014</v>
      </c>
      <c r="U88" s="124">
        <f>IF(O88=0,"",RANK(O88,$O$4:$O$151))</f>
      </c>
      <c r="V88" s="124">
        <f>IF(P88=0,"",RANK(P88,$P$4:$P$151))</f>
      </c>
      <c r="W88" s="124">
        <f>IF(Q88=0,"",RANK(Q88,$Q$4:$Q$151))</f>
      </c>
      <c r="X88" s="127">
        <f>IF(R88=0,"",RANK(R88,$R$4:$R$151))</f>
      </c>
    </row>
    <row r="89" spans="2:24" ht="12.75">
      <c r="B89" s="106"/>
      <c r="C89" s="109"/>
      <c r="D89" s="112"/>
      <c r="E89" s="114"/>
      <c r="F89" s="112"/>
      <c r="G89" s="118"/>
      <c r="H89" s="19"/>
      <c r="I89" s="15"/>
      <c r="J89" s="15"/>
      <c r="K89" s="15"/>
      <c r="L89" s="15"/>
      <c r="M89" s="15"/>
      <c r="N89" s="20"/>
      <c r="O89" s="120"/>
      <c r="P89" s="121"/>
      <c r="Q89" s="121"/>
      <c r="R89" s="121"/>
      <c r="S89" s="122"/>
      <c r="T89" s="123"/>
      <c r="U89" s="125"/>
      <c r="V89" s="125"/>
      <c r="W89" s="125"/>
      <c r="X89" s="128"/>
    </row>
    <row r="90" spans="2:24" ht="13.5" thickBot="1">
      <c r="B90" s="107"/>
      <c r="C90" s="110"/>
      <c r="D90" s="113"/>
      <c r="E90" s="115"/>
      <c r="F90" s="113"/>
      <c r="G90" s="119"/>
      <c r="H90" s="22"/>
      <c r="I90" s="22"/>
      <c r="J90" s="22"/>
      <c r="K90" s="22"/>
      <c r="L90" s="22"/>
      <c r="M90" s="22"/>
      <c r="N90" s="23"/>
      <c r="O90" s="120"/>
      <c r="P90" s="121"/>
      <c r="Q90" s="121"/>
      <c r="R90" s="121"/>
      <c r="S90" s="122"/>
      <c r="T90" s="123"/>
      <c r="U90" s="126"/>
      <c r="V90" s="126"/>
      <c r="W90" s="126"/>
      <c r="X90" s="129"/>
    </row>
    <row r="91" spans="2:24" ht="12.75">
      <c r="B91" s="105">
        <f>RANK(S91,$S$4:$S$151)</f>
        <v>12</v>
      </c>
      <c r="C91" s="108"/>
      <c r="D91" s="111"/>
      <c r="E91" s="111"/>
      <c r="F91" s="116"/>
      <c r="G91" s="117">
        <f>COUNTA(H91:N93)</f>
        <v>0</v>
      </c>
      <c r="H91" s="14"/>
      <c r="I91" s="15"/>
      <c r="J91" s="14"/>
      <c r="K91" s="14"/>
      <c r="L91" s="14"/>
      <c r="M91" s="14"/>
      <c r="N91" s="16"/>
      <c r="O91" s="120">
        <f>IF(T91&lt;=39,S91,0)</f>
        <v>0</v>
      </c>
      <c r="P91" s="121">
        <f>IF(AND(T91&gt;=40,T91&lt;=49),S91,0)</f>
        <v>0</v>
      </c>
      <c r="Q91" s="121">
        <f>IF(AND(T91&gt;=50,T91&lt;=59),S91,0)</f>
        <v>0</v>
      </c>
      <c r="R91" s="121">
        <f>IF(T91&gt;59,S91,0)</f>
        <v>0</v>
      </c>
      <c r="S91" s="122">
        <f>(G91*100000)-((MAX(H91:N93))*86400)</f>
        <v>0</v>
      </c>
      <c r="T91" s="123">
        <f ca="1">(YEAR(TODAY())-D91)</f>
        <v>2014</v>
      </c>
      <c r="U91" s="124">
        <f>IF(O91=0,"",RANK(O91,$O$4:$O$151))</f>
      </c>
      <c r="V91" s="124">
        <f>IF(P91=0,"",RANK(P91,$P$4:$P$151))</f>
      </c>
      <c r="W91" s="124">
        <f>IF(Q91=0,"",RANK(Q91,$Q$4:$Q$151))</f>
      </c>
      <c r="X91" s="127">
        <f>IF(R91=0,"",RANK(R91,$R$4:$R$151))</f>
      </c>
    </row>
    <row r="92" spans="2:24" ht="12.75">
      <c r="B92" s="106"/>
      <c r="C92" s="109"/>
      <c r="D92" s="112"/>
      <c r="E92" s="114"/>
      <c r="F92" s="112"/>
      <c r="G92" s="118"/>
      <c r="H92" s="19"/>
      <c r="I92" s="15"/>
      <c r="J92" s="15"/>
      <c r="K92" s="15"/>
      <c r="L92" s="15"/>
      <c r="M92" s="15"/>
      <c r="N92" s="20"/>
      <c r="O92" s="120"/>
      <c r="P92" s="121"/>
      <c r="Q92" s="121"/>
      <c r="R92" s="121"/>
      <c r="S92" s="122"/>
      <c r="T92" s="123"/>
      <c r="U92" s="125"/>
      <c r="V92" s="125"/>
      <c r="W92" s="125"/>
      <c r="X92" s="128"/>
    </row>
    <row r="93" spans="2:24" ht="13.5" thickBot="1">
      <c r="B93" s="107"/>
      <c r="C93" s="110"/>
      <c r="D93" s="113"/>
      <c r="E93" s="115"/>
      <c r="F93" s="113"/>
      <c r="G93" s="119"/>
      <c r="H93" s="22"/>
      <c r="I93" s="22"/>
      <c r="J93" s="22"/>
      <c r="K93" s="22"/>
      <c r="L93" s="22"/>
      <c r="M93" s="22"/>
      <c r="N93" s="23"/>
      <c r="O93" s="120"/>
      <c r="P93" s="121"/>
      <c r="Q93" s="121"/>
      <c r="R93" s="121"/>
      <c r="S93" s="122"/>
      <c r="T93" s="123"/>
      <c r="U93" s="126"/>
      <c r="V93" s="126"/>
      <c r="W93" s="126"/>
      <c r="X93" s="129"/>
    </row>
    <row r="94" spans="2:24" ht="12.75">
      <c r="B94" s="105">
        <f>RANK(S94,$S$4:$S$151)</f>
        <v>12</v>
      </c>
      <c r="C94" s="108"/>
      <c r="D94" s="111"/>
      <c r="E94" s="111"/>
      <c r="F94" s="116"/>
      <c r="G94" s="117">
        <f>COUNTA(H94:N96)</f>
        <v>0</v>
      </c>
      <c r="H94" s="14"/>
      <c r="I94" s="15"/>
      <c r="J94" s="14"/>
      <c r="K94" s="14"/>
      <c r="L94" s="14"/>
      <c r="M94" s="14"/>
      <c r="N94" s="16"/>
      <c r="O94" s="120">
        <f>IF(T94&lt;=39,S94,0)</f>
        <v>0</v>
      </c>
      <c r="P94" s="121">
        <f>IF(AND(T94&gt;=40,T94&lt;=49),S94,0)</f>
        <v>0</v>
      </c>
      <c r="Q94" s="121">
        <f>IF(AND(T94&gt;=50,T94&lt;=59),S94,0)</f>
        <v>0</v>
      </c>
      <c r="R94" s="121">
        <f>IF(T94&gt;59,S94,0)</f>
        <v>0</v>
      </c>
      <c r="S94" s="122">
        <f>(G94*100000)-((MAX(H94:N96))*86400)</f>
        <v>0</v>
      </c>
      <c r="T94" s="123">
        <f ca="1">(YEAR(TODAY())-D94)</f>
        <v>2014</v>
      </c>
      <c r="U94" s="124">
        <f>IF(O94=0,"",RANK(O94,$O$4:$O$151))</f>
      </c>
      <c r="V94" s="124">
        <f>IF(P94=0,"",RANK(P94,$P$4:$P$151))</f>
      </c>
      <c r="W94" s="124">
        <f>IF(Q94=0,"",RANK(Q94,$Q$4:$Q$151))</f>
      </c>
      <c r="X94" s="127">
        <f>IF(R94=0,"",RANK(R94,$R$4:$R$151))</f>
      </c>
    </row>
    <row r="95" spans="2:24" ht="12.75">
      <c r="B95" s="106"/>
      <c r="C95" s="109"/>
      <c r="D95" s="112"/>
      <c r="E95" s="114"/>
      <c r="F95" s="112"/>
      <c r="G95" s="118"/>
      <c r="H95" s="19"/>
      <c r="I95" s="15"/>
      <c r="J95" s="15"/>
      <c r="K95" s="15"/>
      <c r="L95" s="15"/>
      <c r="M95" s="15"/>
      <c r="N95" s="20"/>
      <c r="O95" s="120"/>
      <c r="P95" s="121"/>
      <c r="Q95" s="121"/>
      <c r="R95" s="121"/>
      <c r="S95" s="122"/>
      <c r="T95" s="123"/>
      <c r="U95" s="125"/>
      <c r="V95" s="125"/>
      <c r="W95" s="125"/>
      <c r="X95" s="128"/>
    </row>
    <row r="96" spans="2:24" ht="13.5" thickBot="1">
      <c r="B96" s="107"/>
      <c r="C96" s="110"/>
      <c r="D96" s="113"/>
      <c r="E96" s="115"/>
      <c r="F96" s="113"/>
      <c r="G96" s="119"/>
      <c r="H96" s="22"/>
      <c r="I96" s="22"/>
      <c r="J96" s="22"/>
      <c r="K96" s="22"/>
      <c r="L96" s="22"/>
      <c r="M96" s="22"/>
      <c r="N96" s="23"/>
      <c r="O96" s="120"/>
      <c r="P96" s="121"/>
      <c r="Q96" s="121"/>
      <c r="R96" s="121"/>
      <c r="S96" s="122"/>
      <c r="T96" s="123"/>
      <c r="U96" s="126"/>
      <c r="V96" s="126"/>
      <c r="W96" s="126"/>
      <c r="X96" s="129"/>
    </row>
    <row r="97" spans="2:24" ht="12.75">
      <c r="B97" s="105">
        <f>RANK(S97,$S$4:$S$151)</f>
        <v>12</v>
      </c>
      <c r="C97" s="108"/>
      <c r="D97" s="111"/>
      <c r="E97" s="111"/>
      <c r="F97" s="116"/>
      <c r="G97" s="117">
        <f>COUNTA(H97:N99)</f>
        <v>0</v>
      </c>
      <c r="H97" s="14"/>
      <c r="I97" s="15"/>
      <c r="J97" s="14"/>
      <c r="K97" s="14"/>
      <c r="L97" s="14"/>
      <c r="M97" s="14"/>
      <c r="N97" s="16"/>
      <c r="O97" s="120">
        <f>IF(T97&lt;=39,S97,0)</f>
        <v>0</v>
      </c>
      <c r="P97" s="121">
        <f>IF(AND(T97&gt;=40,T97&lt;=49),S97,0)</f>
        <v>0</v>
      </c>
      <c r="Q97" s="121">
        <f>IF(AND(T97&gt;=50,T97&lt;=59),S97,0)</f>
        <v>0</v>
      </c>
      <c r="R97" s="121">
        <f>IF(T97&gt;59,S97,0)</f>
        <v>0</v>
      </c>
      <c r="S97" s="122">
        <f>(G97*100000)-((MAX(H97:N99))*86400)</f>
        <v>0</v>
      </c>
      <c r="T97" s="123">
        <f ca="1">(YEAR(TODAY())-D97)</f>
        <v>2014</v>
      </c>
      <c r="U97" s="124">
        <f>IF(O97=0,"",RANK(O97,$O$4:$O$151))</f>
      </c>
      <c r="V97" s="124">
        <f>IF(P97=0,"",RANK(P97,$P$4:$P$151))</f>
      </c>
      <c r="W97" s="124">
        <f>IF(Q97=0,"",RANK(Q97,$Q$4:$Q$151))</f>
      </c>
      <c r="X97" s="127">
        <f>IF(R97=0,"",RANK(R97,$R$4:$R$151))</f>
      </c>
    </row>
    <row r="98" spans="2:24" ht="12.75">
      <c r="B98" s="106"/>
      <c r="C98" s="109"/>
      <c r="D98" s="112"/>
      <c r="E98" s="114"/>
      <c r="F98" s="112"/>
      <c r="G98" s="118"/>
      <c r="H98" s="19"/>
      <c r="I98" s="15"/>
      <c r="J98" s="15"/>
      <c r="K98" s="15"/>
      <c r="L98" s="15"/>
      <c r="M98" s="15"/>
      <c r="N98" s="20"/>
      <c r="O98" s="120"/>
      <c r="P98" s="121"/>
      <c r="Q98" s="121"/>
      <c r="R98" s="121"/>
      <c r="S98" s="122"/>
      <c r="T98" s="123"/>
      <c r="U98" s="125"/>
      <c r="V98" s="125"/>
      <c r="W98" s="125"/>
      <c r="X98" s="128"/>
    </row>
    <row r="99" spans="2:24" ht="13.5" thickBot="1">
      <c r="B99" s="107"/>
      <c r="C99" s="110"/>
      <c r="D99" s="113"/>
      <c r="E99" s="115"/>
      <c r="F99" s="113"/>
      <c r="G99" s="119"/>
      <c r="H99" s="22"/>
      <c r="I99" s="22"/>
      <c r="J99" s="22"/>
      <c r="K99" s="22"/>
      <c r="L99" s="22"/>
      <c r="M99" s="22"/>
      <c r="N99" s="23"/>
      <c r="O99" s="120"/>
      <c r="P99" s="121"/>
      <c r="Q99" s="121"/>
      <c r="R99" s="121"/>
      <c r="S99" s="122"/>
      <c r="T99" s="123"/>
      <c r="U99" s="126"/>
      <c r="V99" s="126"/>
      <c r="W99" s="126"/>
      <c r="X99" s="129"/>
    </row>
    <row r="100" spans="2:24" ht="12.75">
      <c r="B100" s="105">
        <f>RANK(S100,$S$4:$S$151)</f>
        <v>12</v>
      </c>
      <c r="C100" s="108"/>
      <c r="D100" s="111"/>
      <c r="E100" s="111"/>
      <c r="F100" s="116"/>
      <c r="G100" s="117">
        <f>COUNTA(H100:N102)</f>
        <v>0</v>
      </c>
      <c r="H100" s="14"/>
      <c r="I100" s="15"/>
      <c r="J100" s="14"/>
      <c r="K100" s="14"/>
      <c r="L100" s="14"/>
      <c r="M100" s="14"/>
      <c r="N100" s="16"/>
      <c r="O100" s="120">
        <f>IF(T100&lt;=39,S100,0)</f>
        <v>0</v>
      </c>
      <c r="P100" s="121">
        <f>IF(AND(T100&gt;=40,T100&lt;=49),S100,0)</f>
        <v>0</v>
      </c>
      <c r="Q100" s="121">
        <f>IF(AND(T100&gt;=50,T100&lt;=59),S100,0)</f>
        <v>0</v>
      </c>
      <c r="R100" s="121">
        <f>IF(T100&gt;59,S100,0)</f>
        <v>0</v>
      </c>
      <c r="S100" s="122">
        <f>(G100*100000)-((MAX(H100:N102))*86400)</f>
        <v>0</v>
      </c>
      <c r="T100" s="123">
        <f ca="1">(YEAR(TODAY())-D100)</f>
        <v>2014</v>
      </c>
      <c r="U100" s="124">
        <f>IF(O100=0,"",RANK(O100,$O$4:$O$151))</f>
      </c>
      <c r="V100" s="124">
        <f>IF(P100=0,"",RANK(P100,$P$4:$P$151))</f>
      </c>
      <c r="W100" s="124">
        <f>IF(Q100=0,"",RANK(Q100,$Q$4:$Q$151))</f>
      </c>
      <c r="X100" s="127">
        <f>IF(R100=0,"",RANK(R100,$R$4:$R$151))</f>
      </c>
    </row>
    <row r="101" spans="2:24" ht="12.75">
      <c r="B101" s="106"/>
      <c r="C101" s="109"/>
      <c r="D101" s="112"/>
      <c r="E101" s="114"/>
      <c r="F101" s="112"/>
      <c r="G101" s="118"/>
      <c r="H101" s="19"/>
      <c r="I101" s="15"/>
      <c r="J101" s="15"/>
      <c r="K101" s="15"/>
      <c r="L101" s="15"/>
      <c r="M101" s="15"/>
      <c r="N101" s="20"/>
      <c r="O101" s="120"/>
      <c r="P101" s="121"/>
      <c r="Q101" s="121"/>
      <c r="R101" s="121"/>
      <c r="S101" s="122"/>
      <c r="T101" s="123"/>
      <c r="U101" s="125"/>
      <c r="V101" s="125"/>
      <c r="W101" s="125"/>
      <c r="X101" s="128"/>
    </row>
    <row r="102" spans="2:24" ht="13.5" thickBot="1">
      <c r="B102" s="107"/>
      <c r="C102" s="110"/>
      <c r="D102" s="113"/>
      <c r="E102" s="115"/>
      <c r="F102" s="113"/>
      <c r="G102" s="119"/>
      <c r="H102" s="22"/>
      <c r="I102" s="22"/>
      <c r="J102" s="22"/>
      <c r="K102" s="22"/>
      <c r="L102" s="22"/>
      <c r="M102" s="22"/>
      <c r="N102" s="23"/>
      <c r="O102" s="120"/>
      <c r="P102" s="121"/>
      <c r="Q102" s="121"/>
      <c r="R102" s="121"/>
      <c r="S102" s="122"/>
      <c r="T102" s="123"/>
      <c r="U102" s="126"/>
      <c r="V102" s="126"/>
      <c r="W102" s="126"/>
      <c r="X102" s="129"/>
    </row>
    <row r="103" spans="2:24" ht="12.75">
      <c r="B103" s="105">
        <f>RANK(S103,$S$4:$S$151)</f>
        <v>12</v>
      </c>
      <c r="C103" s="108"/>
      <c r="D103" s="111"/>
      <c r="E103" s="111"/>
      <c r="F103" s="116"/>
      <c r="G103" s="117">
        <f>COUNTA(H103:N105)</f>
        <v>0</v>
      </c>
      <c r="H103" s="14"/>
      <c r="I103" s="15"/>
      <c r="J103" s="14"/>
      <c r="K103" s="14"/>
      <c r="L103" s="14"/>
      <c r="M103" s="14"/>
      <c r="N103" s="16"/>
      <c r="O103" s="120">
        <f>IF(T103&lt;=39,S103,0)</f>
        <v>0</v>
      </c>
      <c r="P103" s="121">
        <f>IF(AND(T103&gt;=40,T103&lt;=49),S103,0)</f>
        <v>0</v>
      </c>
      <c r="Q103" s="121">
        <f>IF(AND(T103&gt;=50,T103&lt;=59),S103,0)</f>
        <v>0</v>
      </c>
      <c r="R103" s="121">
        <f>IF(T103&gt;59,S103,0)</f>
        <v>0</v>
      </c>
      <c r="S103" s="122">
        <f>(G103*100000)-((MAX(H103:N105))*86400)</f>
        <v>0</v>
      </c>
      <c r="T103" s="123">
        <f ca="1">(YEAR(TODAY())-D103)</f>
        <v>2014</v>
      </c>
      <c r="U103" s="124">
        <f>IF(O103=0,"",RANK(O103,$O$4:$O$151))</f>
      </c>
      <c r="V103" s="124">
        <f>IF(P103=0,"",RANK(P103,$P$4:$P$151))</f>
      </c>
      <c r="W103" s="124">
        <f>IF(Q103=0,"",RANK(Q103,$Q$4:$Q$151))</f>
      </c>
      <c r="X103" s="127">
        <f>IF(R103=0,"",RANK(R103,$R$4:$R$151))</f>
      </c>
    </row>
    <row r="104" spans="2:24" ht="12.75">
      <c r="B104" s="106"/>
      <c r="C104" s="109"/>
      <c r="D104" s="112"/>
      <c r="E104" s="114"/>
      <c r="F104" s="112"/>
      <c r="G104" s="118"/>
      <c r="H104" s="19"/>
      <c r="I104" s="15"/>
      <c r="J104" s="15"/>
      <c r="K104" s="15"/>
      <c r="L104" s="15"/>
      <c r="M104" s="15"/>
      <c r="N104" s="20"/>
      <c r="O104" s="120"/>
      <c r="P104" s="121"/>
      <c r="Q104" s="121"/>
      <c r="R104" s="121"/>
      <c r="S104" s="122"/>
      <c r="T104" s="123"/>
      <c r="U104" s="125"/>
      <c r="V104" s="125"/>
      <c r="W104" s="125"/>
      <c r="X104" s="128"/>
    </row>
    <row r="105" spans="2:24" ht="13.5" thickBot="1">
      <c r="B105" s="107"/>
      <c r="C105" s="110"/>
      <c r="D105" s="113"/>
      <c r="E105" s="115"/>
      <c r="F105" s="113"/>
      <c r="G105" s="119"/>
      <c r="H105" s="22"/>
      <c r="I105" s="22"/>
      <c r="J105" s="22"/>
      <c r="K105" s="22"/>
      <c r="L105" s="22"/>
      <c r="M105" s="22"/>
      <c r="N105" s="23"/>
      <c r="O105" s="120"/>
      <c r="P105" s="121"/>
      <c r="Q105" s="121"/>
      <c r="R105" s="121"/>
      <c r="S105" s="122"/>
      <c r="T105" s="123"/>
      <c r="U105" s="126"/>
      <c r="V105" s="126"/>
      <c r="W105" s="126"/>
      <c r="X105" s="129"/>
    </row>
    <row r="106" spans="2:24" ht="12.75">
      <c r="B106" s="105">
        <f>RANK(S106,$S$4:$S$151)</f>
        <v>12</v>
      </c>
      <c r="C106" s="108"/>
      <c r="D106" s="111"/>
      <c r="E106" s="111"/>
      <c r="F106" s="116"/>
      <c r="G106" s="117">
        <f>COUNTA(H106:N108)</f>
        <v>0</v>
      </c>
      <c r="H106" s="14"/>
      <c r="I106" s="15"/>
      <c r="J106" s="14"/>
      <c r="K106" s="14"/>
      <c r="L106" s="14"/>
      <c r="M106" s="14"/>
      <c r="N106" s="16"/>
      <c r="O106" s="120">
        <f>IF(T106&lt;=39,S106,0)</f>
        <v>0</v>
      </c>
      <c r="P106" s="121">
        <f>IF(AND(T106&gt;=40,T106&lt;=49),S106,0)</f>
        <v>0</v>
      </c>
      <c r="Q106" s="121">
        <f>IF(AND(T106&gt;=50,T106&lt;=59),S106,0)</f>
        <v>0</v>
      </c>
      <c r="R106" s="121">
        <f>IF(T106&gt;59,S106,0)</f>
        <v>0</v>
      </c>
      <c r="S106" s="122">
        <f>(G106*100000)-((MAX(H106:N108))*86400)</f>
        <v>0</v>
      </c>
      <c r="T106" s="123">
        <f ca="1">(YEAR(TODAY())-D106)</f>
        <v>2014</v>
      </c>
      <c r="U106" s="124">
        <f>IF(O106=0,"",RANK(O106,$O$4:$O$151))</f>
      </c>
      <c r="V106" s="124">
        <f>IF(P106=0,"",RANK(P106,$P$4:$P$151))</f>
      </c>
      <c r="W106" s="124">
        <f>IF(Q106=0,"",RANK(Q106,$Q$4:$Q$151))</f>
      </c>
      <c r="X106" s="127">
        <f>IF(R106=0,"",RANK(R106,$R$4:$R$151))</f>
      </c>
    </row>
    <row r="107" spans="2:24" ht="12.75">
      <c r="B107" s="106"/>
      <c r="C107" s="109"/>
      <c r="D107" s="112"/>
      <c r="E107" s="114"/>
      <c r="F107" s="112"/>
      <c r="G107" s="118"/>
      <c r="H107" s="19"/>
      <c r="I107" s="15"/>
      <c r="J107" s="15"/>
      <c r="K107" s="15"/>
      <c r="L107" s="15"/>
      <c r="M107" s="15"/>
      <c r="N107" s="20"/>
      <c r="O107" s="120"/>
      <c r="P107" s="121"/>
      <c r="Q107" s="121"/>
      <c r="R107" s="121"/>
      <c r="S107" s="122"/>
      <c r="T107" s="123"/>
      <c r="U107" s="125"/>
      <c r="V107" s="125"/>
      <c r="W107" s="125"/>
      <c r="X107" s="128"/>
    </row>
    <row r="108" spans="2:24" ht="13.5" thickBot="1">
      <c r="B108" s="107"/>
      <c r="C108" s="110"/>
      <c r="D108" s="113"/>
      <c r="E108" s="115"/>
      <c r="F108" s="113"/>
      <c r="G108" s="119"/>
      <c r="H108" s="22"/>
      <c r="I108" s="22"/>
      <c r="J108" s="22"/>
      <c r="K108" s="22"/>
      <c r="L108" s="22"/>
      <c r="M108" s="22"/>
      <c r="N108" s="23"/>
      <c r="O108" s="120"/>
      <c r="P108" s="121"/>
      <c r="Q108" s="121"/>
      <c r="R108" s="121"/>
      <c r="S108" s="122"/>
      <c r="T108" s="123"/>
      <c r="U108" s="126"/>
      <c r="V108" s="126"/>
      <c r="W108" s="126"/>
      <c r="X108" s="129"/>
    </row>
    <row r="109" spans="2:24" ht="12.75">
      <c r="B109" s="105">
        <f>RANK(S109,$S$4:$S$151)</f>
        <v>12</v>
      </c>
      <c r="C109" s="108"/>
      <c r="D109" s="111"/>
      <c r="E109" s="111"/>
      <c r="F109" s="116"/>
      <c r="G109" s="117">
        <f>COUNTA(H109:N111)</f>
        <v>0</v>
      </c>
      <c r="H109" s="14"/>
      <c r="I109" s="15"/>
      <c r="J109" s="14"/>
      <c r="K109" s="14"/>
      <c r="L109" s="14"/>
      <c r="M109" s="14"/>
      <c r="N109" s="16"/>
      <c r="O109" s="120">
        <f>IF(T109&lt;=39,S109,0)</f>
        <v>0</v>
      </c>
      <c r="P109" s="121">
        <f>IF(AND(T109&gt;=40,T109&lt;=49),S109,0)</f>
        <v>0</v>
      </c>
      <c r="Q109" s="121">
        <f>IF(AND(T109&gt;=50,T109&lt;=59),S109,0)</f>
        <v>0</v>
      </c>
      <c r="R109" s="121">
        <f>IF(T109&gt;59,S109,0)</f>
        <v>0</v>
      </c>
      <c r="S109" s="122">
        <f>(G109*100000)-((MAX(H109:N111))*86400)</f>
        <v>0</v>
      </c>
      <c r="T109" s="123">
        <f ca="1">(YEAR(TODAY())-D109)</f>
        <v>2014</v>
      </c>
      <c r="U109" s="124">
        <f>IF(O109=0,"",RANK(O109,$O$4:$O$151))</f>
      </c>
      <c r="V109" s="124">
        <f>IF(P109=0,"",RANK(P109,$P$4:$P$151))</f>
      </c>
      <c r="W109" s="124">
        <f>IF(Q109=0,"",RANK(Q109,$Q$4:$Q$151))</f>
      </c>
      <c r="X109" s="127">
        <f>IF(R109=0,"",RANK(R109,$R$4:$R$151))</f>
      </c>
    </row>
    <row r="110" spans="2:24" ht="12.75">
      <c r="B110" s="106"/>
      <c r="C110" s="109"/>
      <c r="D110" s="112"/>
      <c r="E110" s="114"/>
      <c r="F110" s="112"/>
      <c r="G110" s="118"/>
      <c r="H110" s="19"/>
      <c r="I110" s="15"/>
      <c r="J110" s="15"/>
      <c r="K110" s="15"/>
      <c r="L110" s="15"/>
      <c r="M110" s="15"/>
      <c r="N110" s="20"/>
      <c r="O110" s="120"/>
      <c r="P110" s="121"/>
      <c r="Q110" s="121"/>
      <c r="R110" s="121"/>
      <c r="S110" s="122"/>
      <c r="T110" s="123"/>
      <c r="U110" s="125"/>
      <c r="V110" s="125"/>
      <c r="W110" s="125"/>
      <c r="X110" s="128"/>
    </row>
    <row r="111" spans="2:24" ht="13.5" thickBot="1">
      <c r="B111" s="107"/>
      <c r="C111" s="110"/>
      <c r="D111" s="113"/>
      <c r="E111" s="115"/>
      <c r="F111" s="113"/>
      <c r="G111" s="119"/>
      <c r="H111" s="22"/>
      <c r="I111" s="22"/>
      <c r="J111" s="22"/>
      <c r="K111" s="22"/>
      <c r="L111" s="22"/>
      <c r="M111" s="22"/>
      <c r="N111" s="23"/>
      <c r="O111" s="120"/>
      <c r="P111" s="121"/>
      <c r="Q111" s="121"/>
      <c r="R111" s="121"/>
      <c r="S111" s="122"/>
      <c r="T111" s="123"/>
      <c r="U111" s="126"/>
      <c r="V111" s="126"/>
      <c r="W111" s="126"/>
      <c r="X111" s="129"/>
    </row>
    <row r="112" spans="2:24" ht="12.75">
      <c r="B112" s="105">
        <f>RANK(S112,$S$4:$S$151)</f>
        <v>12</v>
      </c>
      <c r="C112" s="108"/>
      <c r="D112" s="111"/>
      <c r="E112" s="111"/>
      <c r="F112" s="116"/>
      <c r="G112" s="117">
        <f>COUNTA(H112:N114)</f>
        <v>0</v>
      </c>
      <c r="H112" s="14"/>
      <c r="I112" s="15"/>
      <c r="J112" s="14"/>
      <c r="K112" s="14"/>
      <c r="L112" s="14"/>
      <c r="M112" s="14"/>
      <c r="N112" s="16"/>
      <c r="O112" s="120">
        <f>IF(T112&lt;=39,S112,0)</f>
        <v>0</v>
      </c>
      <c r="P112" s="121">
        <f>IF(AND(T112&gt;=40,T112&lt;=49),S112,0)</f>
        <v>0</v>
      </c>
      <c r="Q112" s="121">
        <f>IF(AND(T112&gt;=50,T112&lt;=59),S112,0)</f>
        <v>0</v>
      </c>
      <c r="R112" s="121">
        <f>IF(T112&gt;59,S112,0)</f>
        <v>0</v>
      </c>
      <c r="S112" s="122">
        <f>(G112*100000)-((MAX(H112:N114))*86400)</f>
        <v>0</v>
      </c>
      <c r="T112" s="123">
        <f ca="1">(YEAR(TODAY())-D112)</f>
        <v>2014</v>
      </c>
      <c r="U112" s="124">
        <f>IF(O112=0,"",RANK(O112,$O$4:$O$151))</f>
      </c>
      <c r="V112" s="124">
        <f>IF(P112=0,"",RANK(P112,$P$4:$P$151))</f>
      </c>
      <c r="W112" s="124">
        <f>IF(Q112=0,"",RANK(Q112,$Q$4:$Q$151))</f>
      </c>
      <c r="X112" s="127">
        <f>IF(R112=0,"",RANK(R112,$R$4:$R$151))</f>
      </c>
    </row>
    <row r="113" spans="2:24" ht="12.75">
      <c r="B113" s="106"/>
      <c r="C113" s="109"/>
      <c r="D113" s="112"/>
      <c r="E113" s="114"/>
      <c r="F113" s="112"/>
      <c r="G113" s="118"/>
      <c r="H113" s="19"/>
      <c r="I113" s="15"/>
      <c r="J113" s="15"/>
      <c r="K113" s="15"/>
      <c r="L113" s="15"/>
      <c r="M113" s="15"/>
      <c r="N113" s="20"/>
      <c r="O113" s="120"/>
      <c r="P113" s="121"/>
      <c r="Q113" s="121"/>
      <c r="R113" s="121"/>
      <c r="S113" s="122"/>
      <c r="T113" s="123"/>
      <c r="U113" s="125"/>
      <c r="V113" s="125"/>
      <c r="W113" s="125"/>
      <c r="X113" s="128"/>
    </row>
    <row r="114" spans="2:24" ht="13.5" thickBot="1">
      <c r="B114" s="107"/>
      <c r="C114" s="110"/>
      <c r="D114" s="113"/>
      <c r="E114" s="115"/>
      <c r="F114" s="113"/>
      <c r="G114" s="119"/>
      <c r="H114" s="22"/>
      <c r="I114" s="22"/>
      <c r="J114" s="22"/>
      <c r="K114" s="22"/>
      <c r="L114" s="22"/>
      <c r="M114" s="22"/>
      <c r="N114" s="23"/>
      <c r="O114" s="120"/>
      <c r="P114" s="121"/>
      <c r="Q114" s="121"/>
      <c r="R114" s="121"/>
      <c r="S114" s="122"/>
      <c r="T114" s="123"/>
      <c r="U114" s="126"/>
      <c r="V114" s="126"/>
      <c r="W114" s="126"/>
      <c r="X114" s="129"/>
    </row>
    <row r="115" spans="2:24" ht="12.75">
      <c r="B115" s="105">
        <f>RANK(S115,$S$4:$S$151)</f>
        <v>12</v>
      </c>
      <c r="C115" s="108"/>
      <c r="D115" s="111"/>
      <c r="E115" s="111"/>
      <c r="F115" s="116"/>
      <c r="G115" s="117">
        <f>COUNTA(H115:N117)</f>
        <v>0</v>
      </c>
      <c r="H115" s="14"/>
      <c r="I115" s="15"/>
      <c r="J115" s="14"/>
      <c r="K115" s="14"/>
      <c r="L115" s="14"/>
      <c r="M115" s="14"/>
      <c r="N115" s="16"/>
      <c r="O115" s="120">
        <f>IF(T115&lt;=39,S115,0)</f>
        <v>0</v>
      </c>
      <c r="P115" s="121">
        <f>IF(AND(T115&gt;=40,T115&lt;=49),S115,0)</f>
        <v>0</v>
      </c>
      <c r="Q115" s="121">
        <f>IF(AND(T115&gt;=50,T115&lt;=59),S115,0)</f>
        <v>0</v>
      </c>
      <c r="R115" s="121">
        <f>IF(T115&gt;59,S115,0)</f>
        <v>0</v>
      </c>
      <c r="S115" s="122">
        <f>(G115*100000)-((MAX(H115:N117))*86400)</f>
        <v>0</v>
      </c>
      <c r="T115" s="123">
        <f ca="1">(YEAR(TODAY())-D115)</f>
        <v>2014</v>
      </c>
      <c r="U115" s="124">
        <f>IF(O115=0,"",RANK(O115,$O$4:$O$151))</f>
      </c>
      <c r="V115" s="124">
        <f>IF(P115=0,"",RANK(P115,$P$4:$P$151))</f>
      </c>
      <c r="W115" s="124">
        <f>IF(Q115=0,"",RANK(Q115,$Q$4:$Q$151))</f>
      </c>
      <c r="X115" s="127">
        <f>IF(R115=0,"",RANK(R115,$R$4:$R$151))</f>
      </c>
    </row>
    <row r="116" spans="2:24" ht="12.75">
      <c r="B116" s="106"/>
      <c r="C116" s="109"/>
      <c r="D116" s="112"/>
      <c r="E116" s="114"/>
      <c r="F116" s="112"/>
      <c r="G116" s="118"/>
      <c r="H116" s="19"/>
      <c r="I116" s="15"/>
      <c r="J116" s="15"/>
      <c r="K116" s="15"/>
      <c r="L116" s="15"/>
      <c r="M116" s="15"/>
      <c r="N116" s="20"/>
      <c r="O116" s="120"/>
      <c r="P116" s="121"/>
      <c r="Q116" s="121"/>
      <c r="R116" s="121"/>
      <c r="S116" s="122"/>
      <c r="T116" s="123"/>
      <c r="U116" s="125"/>
      <c r="V116" s="125"/>
      <c r="W116" s="125"/>
      <c r="X116" s="128"/>
    </row>
    <row r="117" spans="2:24" ht="13.5" thickBot="1">
      <c r="B117" s="107"/>
      <c r="C117" s="110"/>
      <c r="D117" s="113"/>
      <c r="E117" s="115"/>
      <c r="F117" s="113"/>
      <c r="G117" s="119"/>
      <c r="H117" s="22"/>
      <c r="I117" s="22"/>
      <c r="J117" s="22"/>
      <c r="K117" s="22"/>
      <c r="L117" s="22"/>
      <c r="M117" s="22"/>
      <c r="N117" s="23"/>
      <c r="O117" s="120"/>
      <c r="P117" s="121"/>
      <c r="Q117" s="121"/>
      <c r="R117" s="121"/>
      <c r="S117" s="122"/>
      <c r="T117" s="123"/>
      <c r="U117" s="126"/>
      <c r="V117" s="126"/>
      <c r="W117" s="126"/>
      <c r="X117" s="129"/>
    </row>
    <row r="118" spans="2:24" ht="12.75">
      <c r="B118" s="105">
        <f>RANK(S118,$S$4:$S$151)</f>
        <v>12</v>
      </c>
      <c r="C118" s="108"/>
      <c r="D118" s="111"/>
      <c r="E118" s="111"/>
      <c r="F118" s="116"/>
      <c r="G118" s="117">
        <f>COUNTA(H118:N120)</f>
        <v>0</v>
      </c>
      <c r="H118" s="14"/>
      <c r="I118" s="15"/>
      <c r="J118" s="14"/>
      <c r="K118" s="14"/>
      <c r="L118" s="14"/>
      <c r="M118" s="14"/>
      <c r="N118" s="16"/>
      <c r="O118" s="120">
        <f>IF(T118&lt;=39,S118,0)</f>
        <v>0</v>
      </c>
      <c r="P118" s="121">
        <f>IF(AND(T118&gt;=40,T118&lt;=49),S118,0)</f>
        <v>0</v>
      </c>
      <c r="Q118" s="121">
        <f>IF(AND(T118&gt;=50,T118&lt;=59),S118,0)</f>
        <v>0</v>
      </c>
      <c r="R118" s="121">
        <f>IF(T118&gt;59,S118,0)</f>
        <v>0</v>
      </c>
      <c r="S118" s="122">
        <f>(G118*100000)-((MAX(H118:N120))*86400)</f>
        <v>0</v>
      </c>
      <c r="T118" s="123">
        <f ca="1">(YEAR(TODAY())-D118)</f>
        <v>2014</v>
      </c>
      <c r="U118" s="124">
        <f>IF(O118=0,"",RANK(O118,$O$4:$O$151))</f>
      </c>
      <c r="V118" s="124">
        <f>IF(P118=0,"",RANK(P118,$P$4:$P$151))</f>
      </c>
      <c r="W118" s="124">
        <f>IF(Q118=0,"",RANK(Q118,$Q$4:$Q$151))</f>
      </c>
      <c r="X118" s="127">
        <f>IF(R118=0,"",RANK(R118,$R$4:$R$151))</f>
      </c>
    </row>
    <row r="119" spans="2:24" ht="12.75">
      <c r="B119" s="106"/>
      <c r="C119" s="109"/>
      <c r="D119" s="112"/>
      <c r="E119" s="114"/>
      <c r="F119" s="112"/>
      <c r="G119" s="118"/>
      <c r="H119" s="19"/>
      <c r="I119" s="15"/>
      <c r="J119" s="15"/>
      <c r="K119" s="15"/>
      <c r="L119" s="15"/>
      <c r="M119" s="15"/>
      <c r="N119" s="20"/>
      <c r="O119" s="120"/>
      <c r="P119" s="121"/>
      <c r="Q119" s="121"/>
      <c r="R119" s="121"/>
      <c r="S119" s="122"/>
      <c r="T119" s="123"/>
      <c r="U119" s="125"/>
      <c r="V119" s="125"/>
      <c r="W119" s="125"/>
      <c r="X119" s="128"/>
    </row>
    <row r="120" spans="2:24" ht="13.5" thickBot="1">
      <c r="B120" s="107"/>
      <c r="C120" s="110"/>
      <c r="D120" s="113"/>
      <c r="E120" s="115"/>
      <c r="F120" s="113"/>
      <c r="G120" s="119"/>
      <c r="H120" s="22"/>
      <c r="I120" s="22"/>
      <c r="J120" s="22"/>
      <c r="K120" s="22"/>
      <c r="L120" s="22"/>
      <c r="M120" s="22"/>
      <c r="N120" s="23"/>
      <c r="O120" s="120"/>
      <c r="P120" s="121"/>
      <c r="Q120" s="121"/>
      <c r="R120" s="121"/>
      <c r="S120" s="122"/>
      <c r="T120" s="123"/>
      <c r="U120" s="126"/>
      <c r="V120" s="126"/>
      <c r="W120" s="126"/>
      <c r="X120" s="129"/>
    </row>
    <row r="121" spans="2:24" ht="12.75">
      <c r="B121" s="105">
        <f>RANK(S121,$S$4:$S$151)</f>
        <v>12</v>
      </c>
      <c r="C121" s="108"/>
      <c r="D121" s="111"/>
      <c r="E121" s="111"/>
      <c r="F121" s="116"/>
      <c r="G121" s="117">
        <f>COUNTA(H121:N123)</f>
        <v>0</v>
      </c>
      <c r="H121" s="14"/>
      <c r="I121" s="15"/>
      <c r="J121" s="14"/>
      <c r="K121" s="14"/>
      <c r="L121" s="14"/>
      <c r="M121" s="14"/>
      <c r="N121" s="16"/>
      <c r="O121" s="120">
        <f>IF(T121&lt;=39,S121,0)</f>
        <v>0</v>
      </c>
      <c r="P121" s="121">
        <f>IF(AND(T121&gt;=40,T121&lt;=49),S121,0)</f>
        <v>0</v>
      </c>
      <c r="Q121" s="121">
        <f>IF(AND(T121&gt;=50,T121&lt;=59),S121,0)</f>
        <v>0</v>
      </c>
      <c r="R121" s="121">
        <f>IF(T121&gt;59,S121,0)</f>
        <v>0</v>
      </c>
      <c r="S121" s="122">
        <f>(G121*100000)-((MAX(H121:N123))*86400)</f>
        <v>0</v>
      </c>
      <c r="T121" s="123">
        <f ca="1">(YEAR(TODAY())-D121)</f>
        <v>2014</v>
      </c>
      <c r="U121" s="124">
        <f>IF(O121=0,"",RANK(O121,$O$4:$O$151))</f>
      </c>
      <c r="V121" s="124">
        <f>IF(P121=0,"",RANK(P121,$P$4:$P$151))</f>
      </c>
      <c r="W121" s="124">
        <f>IF(Q121=0,"",RANK(Q121,$Q$4:$Q$151))</f>
      </c>
      <c r="X121" s="127">
        <f>IF(R121=0,"",RANK(R121,$R$4:$R$151))</f>
      </c>
    </row>
    <row r="122" spans="2:24" ht="12.75">
      <c r="B122" s="106"/>
      <c r="C122" s="109"/>
      <c r="D122" s="112"/>
      <c r="E122" s="114"/>
      <c r="F122" s="112"/>
      <c r="G122" s="118"/>
      <c r="H122" s="19"/>
      <c r="I122" s="15"/>
      <c r="J122" s="15"/>
      <c r="K122" s="15"/>
      <c r="L122" s="15"/>
      <c r="M122" s="15"/>
      <c r="N122" s="20"/>
      <c r="O122" s="120"/>
      <c r="P122" s="121"/>
      <c r="Q122" s="121"/>
      <c r="R122" s="121"/>
      <c r="S122" s="122"/>
      <c r="T122" s="123"/>
      <c r="U122" s="125"/>
      <c r="V122" s="125"/>
      <c r="W122" s="125"/>
      <c r="X122" s="128"/>
    </row>
    <row r="123" spans="2:24" ht="13.5" thickBot="1">
      <c r="B123" s="107"/>
      <c r="C123" s="110"/>
      <c r="D123" s="113"/>
      <c r="E123" s="115"/>
      <c r="F123" s="113"/>
      <c r="G123" s="119"/>
      <c r="H123" s="22"/>
      <c r="I123" s="22"/>
      <c r="J123" s="22"/>
      <c r="K123" s="22"/>
      <c r="L123" s="22"/>
      <c r="M123" s="22"/>
      <c r="N123" s="23"/>
      <c r="O123" s="120"/>
      <c r="P123" s="121"/>
      <c r="Q123" s="121"/>
      <c r="R123" s="121"/>
      <c r="S123" s="122"/>
      <c r="T123" s="123"/>
      <c r="U123" s="126"/>
      <c r="V123" s="126"/>
      <c r="W123" s="126"/>
      <c r="X123" s="129"/>
    </row>
    <row r="124" spans="2:24" ht="12.75">
      <c r="B124" s="105">
        <f>RANK(S124,$S$4:$S$151)</f>
        <v>12</v>
      </c>
      <c r="C124" s="108"/>
      <c r="D124" s="111"/>
      <c r="E124" s="111"/>
      <c r="F124" s="116"/>
      <c r="G124" s="117">
        <f>COUNTA(H124:N126)</f>
        <v>0</v>
      </c>
      <c r="H124" s="14"/>
      <c r="I124" s="15"/>
      <c r="J124" s="14"/>
      <c r="K124" s="14"/>
      <c r="L124" s="14"/>
      <c r="M124" s="14"/>
      <c r="N124" s="16"/>
      <c r="O124" s="120">
        <f>IF(T124&lt;=39,S124,0)</f>
        <v>0</v>
      </c>
      <c r="P124" s="121">
        <f>IF(AND(T124&gt;=40,T124&lt;=49),S124,0)</f>
        <v>0</v>
      </c>
      <c r="Q124" s="121">
        <f>IF(AND(T124&gt;=50,T124&lt;=59),S124,0)</f>
        <v>0</v>
      </c>
      <c r="R124" s="121">
        <f>IF(T124&gt;59,S124,0)</f>
        <v>0</v>
      </c>
      <c r="S124" s="122">
        <f>(G124*100000)-((MAX(H124:N126))*86400)</f>
        <v>0</v>
      </c>
      <c r="T124" s="123">
        <f ca="1">(YEAR(TODAY())-D124)</f>
        <v>2014</v>
      </c>
      <c r="U124" s="124">
        <f>IF(O124=0,"",RANK(O124,$O$4:$O$151))</f>
      </c>
      <c r="V124" s="124">
        <f>IF(P124=0,"",RANK(P124,$P$4:$P$151))</f>
      </c>
      <c r="W124" s="124">
        <f>IF(Q124=0,"",RANK(Q124,$Q$4:$Q$151))</f>
      </c>
      <c r="X124" s="127">
        <f>IF(R124=0,"",RANK(R124,$R$4:$R$151))</f>
      </c>
    </row>
    <row r="125" spans="2:24" ht="12.75">
      <c r="B125" s="106"/>
      <c r="C125" s="109"/>
      <c r="D125" s="112"/>
      <c r="E125" s="114"/>
      <c r="F125" s="112"/>
      <c r="G125" s="118"/>
      <c r="H125" s="19"/>
      <c r="I125" s="15"/>
      <c r="J125" s="15"/>
      <c r="K125" s="15"/>
      <c r="L125" s="15"/>
      <c r="M125" s="15"/>
      <c r="N125" s="20"/>
      <c r="O125" s="120"/>
      <c r="P125" s="121"/>
      <c r="Q125" s="121"/>
      <c r="R125" s="121"/>
      <c r="S125" s="122"/>
      <c r="T125" s="123"/>
      <c r="U125" s="125"/>
      <c r="V125" s="125"/>
      <c r="W125" s="125"/>
      <c r="X125" s="128"/>
    </row>
    <row r="126" spans="2:24" ht="13.5" thickBot="1">
      <c r="B126" s="107"/>
      <c r="C126" s="110"/>
      <c r="D126" s="113"/>
      <c r="E126" s="115"/>
      <c r="F126" s="113"/>
      <c r="G126" s="119"/>
      <c r="H126" s="22"/>
      <c r="I126" s="22"/>
      <c r="J126" s="22"/>
      <c r="K126" s="22"/>
      <c r="L126" s="22"/>
      <c r="M126" s="22"/>
      <c r="N126" s="23"/>
      <c r="O126" s="120"/>
      <c r="P126" s="121"/>
      <c r="Q126" s="121"/>
      <c r="R126" s="121"/>
      <c r="S126" s="122"/>
      <c r="T126" s="123"/>
      <c r="U126" s="126"/>
      <c r="V126" s="126"/>
      <c r="W126" s="126"/>
      <c r="X126" s="129"/>
    </row>
    <row r="127" spans="2:24" ht="12.75">
      <c r="B127" s="105">
        <f>RANK(S127,$S$4:$S$151)</f>
        <v>12</v>
      </c>
      <c r="C127" s="108"/>
      <c r="D127" s="111"/>
      <c r="E127" s="111"/>
      <c r="F127" s="116"/>
      <c r="G127" s="117">
        <f>COUNTA(H127:N129)</f>
        <v>0</v>
      </c>
      <c r="H127" s="14"/>
      <c r="I127" s="15"/>
      <c r="J127" s="14"/>
      <c r="K127" s="14"/>
      <c r="L127" s="14"/>
      <c r="M127" s="14"/>
      <c r="N127" s="16"/>
      <c r="O127" s="120">
        <f>IF(T127&lt;=39,S127,0)</f>
        <v>0</v>
      </c>
      <c r="P127" s="121">
        <f>IF(AND(T127&gt;=40,T127&lt;=49),S127,0)</f>
        <v>0</v>
      </c>
      <c r="Q127" s="121">
        <f>IF(AND(T127&gt;=50,T127&lt;=59),S127,0)</f>
        <v>0</v>
      </c>
      <c r="R127" s="121">
        <f>IF(T127&gt;59,S127,0)</f>
        <v>0</v>
      </c>
      <c r="S127" s="122">
        <f>(G127*100000)-((MAX(H127:N129))*86400)</f>
        <v>0</v>
      </c>
      <c r="T127" s="123">
        <f ca="1">(YEAR(TODAY())-D127)</f>
        <v>2014</v>
      </c>
      <c r="U127" s="124">
        <f>IF(O127=0,"",RANK(O127,$O$4:$O$151))</f>
      </c>
      <c r="V127" s="124">
        <f>IF(P127=0,"",RANK(P127,$P$4:$P$151))</f>
      </c>
      <c r="W127" s="124">
        <f>IF(Q127=0,"",RANK(Q127,$Q$4:$Q$151))</f>
      </c>
      <c r="X127" s="127">
        <f>IF(R127=0,"",RANK(R127,$R$4:$R$151))</f>
      </c>
    </row>
    <row r="128" spans="2:24" ht="12.75">
      <c r="B128" s="106"/>
      <c r="C128" s="109"/>
      <c r="D128" s="112"/>
      <c r="E128" s="114"/>
      <c r="F128" s="112"/>
      <c r="G128" s="118"/>
      <c r="H128" s="19"/>
      <c r="I128" s="15"/>
      <c r="J128" s="15"/>
      <c r="K128" s="15"/>
      <c r="L128" s="15"/>
      <c r="M128" s="15"/>
      <c r="N128" s="20"/>
      <c r="O128" s="120"/>
      <c r="P128" s="121"/>
      <c r="Q128" s="121"/>
      <c r="R128" s="121"/>
      <c r="S128" s="122"/>
      <c r="T128" s="123"/>
      <c r="U128" s="125"/>
      <c r="V128" s="125"/>
      <c r="W128" s="125"/>
      <c r="X128" s="128"/>
    </row>
    <row r="129" spans="2:24" ht="13.5" thickBot="1">
      <c r="B129" s="107"/>
      <c r="C129" s="110"/>
      <c r="D129" s="113"/>
      <c r="E129" s="115"/>
      <c r="F129" s="113"/>
      <c r="G129" s="119"/>
      <c r="H129" s="22"/>
      <c r="I129" s="22"/>
      <c r="J129" s="22"/>
      <c r="K129" s="22"/>
      <c r="L129" s="22"/>
      <c r="M129" s="22"/>
      <c r="N129" s="23"/>
      <c r="O129" s="120"/>
      <c r="P129" s="121"/>
      <c r="Q129" s="121"/>
      <c r="R129" s="121"/>
      <c r="S129" s="122"/>
      <c r="T129" s="123"/>
      <c r="U129" s="126"/>
      <c r="V129" s="126"/>
      <c r="W129" s="126"/>
      <c r="X129" s="129"/>
    </row>
    <row r="130" spans="2:24" ht="12.75">
      <c r="B130" s="105">
        <f>RANK(S130,$S$4:$S$151)</f>
        <v>12</v>
      </c>
      <c r="C130" s="108"/>
      <c r="D130" s="111"/>
      <c r="E130" s="111"/>
      <c r="F130" s="116"/>
      <c r="G130" s="117">
        <f>COUNTA(H130:N132)</f>
        <v>0</v>
      </c>
      <c r="H130" s="14"/>
      <c r="I130" s="15"/>
      <c r="J130" s="14"/>
      <c r="K130" s="14"/>
      <c r="L130" s="14"/>
      <c r="M130" s="14"/>
      <c r="N130" s="16"/>
      <c r="O130" s="120">
        <f>IF(T130&lt;=39,S130,0)</f>
        <v>0</v>
      </c>
      <c r="P130" s="121">
        <f>IF(AND(T130&gt;=40,T130&lt;=49),S130,0)</f>
        <v>0</v>
      </c>
      <c r="Q130" s="121">
        <f>IF(AND(T130&gt;=50,T130&lt;=59),S130,0)</f>
        <v>0</v>
      </c>
      <c r="R130" s="121">
        <f>IF(T130&gt;59,S130,0)</f>
        <v>0</v>
      </c>
      <c r="S130" s="122">
        <f>(G130*100000)-((MAX(H130:N132))*86400)</f>
        <v>0</v>
      </c>
      <c r="T130" s="123">
        <f ca="1">(YEAR(TODAY())-D130)</f>
        <v>2014</v>
      </c>
      <c r="U130" s="124">
        <f>IF(O130=0,"",RANK(O130,$O$4:$O$151))</f>
      </c>
      <c r="V130" s="124">
        <f>IF(P130=0,"",RANK(P130,$P$4:$P$151))</f>
      </c>
      <c r="W130" s="124">
        <f>IF(Q130=0,"",RANK(Q130,$Q$4:$Q$151))</f>
      </c>
      <c r="X130" s="127">
        <f>IF(R130=0,"",RANK(R130,$R$4:$R$151))</f>
      </c>
    </row>
    <row r="131" spans="2:24" ht="12.75">
      <c r="B131" s="106"/>
      <c r="C131" s="109"/>
      <c r="D131" s="112"/>
      <c r="E131" s="114"/>
      <c r="F131" s="112"/>
      <c r="G131" s="118"/>
      <c r="H131" s="19"/>
      <c r="I131" s="15"/>
      <c r="J131" s="15"/>
      <c r="K131" s="15"/>
      <c r="L131" s="15"/>
      <c r="M131" s="15"/>
      <c r="N131" s="20"/>
      <c r="O131" s="120"/>
      <c r="P131" s="121"/>
      <c r="Q131" s="121"/>
      <c r="R131" s="121"/>
      <c r="S131" s="122"/>
      <c r="T131" s="123"/>
      <c r="U131" s="125"/>
      <c r="V131" s="125"/>
      <c r="W131" s="125"/>
      <c r="X131" s="128"/>
    </row>
    <row r="132" spans="2:24" ht="13.5" thickBot="1">
      <c r="B132" s="107"/>
      <c r="C132" s="110"/>
      <c r="D132" s="113"/>
      <c r="E132" s="115"/>
      <c r="F132" s="113"/>
      <c r="G132" s="119"/>
      <c r="H132" s="22"/>
      <c r="I132" s="22"/>
      <c r="J132" s="22"/>
      <c r="K132" s="22"/>
      <c r="L132" s="22"/>
      <c r="M132" s="22"/>
      <c r="N132" s="23"/>
      <c r="O132" s="120"/>
      <c r="P132" s="121"/>
      <c r="Q132" s="121"/>
      <c r="R132" s="121"/>
      <c r="S132" s="122"/>
      <c r="T132" s="123"/>
      <c r="U132" s="126"/>
      <c r="V132" s="126"/>
      <c r="W132" s="126"/>
      <c r="X132" s="129"/>
    </row>
    <row r="133" spans="2:24" ht="12.75">
      <c r="B133" s="105">
        <f>RANK(S133,$S$4:$S$151)</f>
        <v>12</v>
      </c>
      <c r="C133" s="108"/>
      <c r="D133" s="111"/>
      <c r="E133" s="111"/>
      <c r="F133" s="116"/>
      <c r="G133" s="117">
        <f>COUNTA(H133:N135)</f>
        <v>0</v>
      </c>
      <c r="H133" s="14"/>
      <c r="I133" s="15"/>
      <c r="J133" s="14"/>
      <c r="K133" s="14"/>
      <c r="L133" s="14"/>
      <c r="M133" s="14"/>
      <c r="N133" s="16"/>
      <c r="O133" s="120">
        <f>IF(T133&lt;=39,S133,0)</f>
        <v>0</v>
      </c>
      <c r="P133" s="121">
        <f>IF(AND(T133&gt;=40,T133&lt;=49),S133,0)</f>
        <v>0</v>
      </c>
      <c r="Q133" s="121">
        <f>IF(AND(T133&gt;=50,T133&lt;=59),S133,0)</f>
        <v>0</v>
      </c>
      <c r="R133" s="121">
        <f>IF(T133&gt;59,S133,0)</f>
        <v>0</v>
      </c>
      <c r="S133" s="122">
        <f>(G133*100000)-((MAX(H133:N135))*86400)</f>
        <v>0</v>
      </c>
      <c r="T133" s="123">
        <f ca="1">(YEAR(TODAY())-D133)</f>
        <v>2014</v>
      </c>
      <c r="U133" s="124">
        <f>IF(O133=0,"",RANK(O133,$O$4:$O$151))</f>
      </c>
      <c r="V133" s="124">
        <f>IF(P133=0,"",RANK(P133,$P$4:$P$151))</f>
      </c>
      <c r="W133" s="124">
        <f>IF(Q133=0,"",RANK(Q133,$Q$4:$Q$151))</f>
      </c>
      <c r="X133" s="127">
        <f>IF(R133=0,"",RANK(R133,$R$4:$R$151))</f>
      </c>
    </row>
    <row r="134" spans="2:24" ht="12.75">
      <c r="B134" s="106"/>
      <c r="C134" s="109"/>
      <c r="D134" s="112"/>
      <c r="E134" s="114"/>
      <c r="F134" s="112"/>
      <c r="G134" s="118"/>
      <c r="H134" s="19"/>
      <c r="I134" s="15"/>
      <c r="J134" s="15"/>
      <c r="K134" s="15"/>
      <c r="L134" s="15"/>
      <c r="M134" s="15"/>
      <c r="N134" s="20"/>
      <c r="O134" s="120"/>
      <c r="P134" s="121"/>
      <c r="Q134" s="121"/>
      <c r="R134" s="121"/>
      <c r="S134" s="122"/>
      <c r="T134" s="123"/>
      <c r="U134" s="125"/>
      <c r="V134" s="125"/>
      <c r="W134" s="125"/>
      <c r="X134" s="128"/>
    </row>
    <row r="135" spans="2:24" ht="13.5" thickBot="1">
      <c r="B135" s="107"/>
      <c r="C135" s="110"/>
      <c r="D135" s="113"/>
      <c r="E135" s="115"/>
      <c r="F135" s="113"/>
      <c r="G135" s="119"/>
      <c r="H135" s="22"/>
      <c r="I135" s="22"/>
      <c r="J135" s="22"/>
      <c r="K135" s="22"/>
      <c r="L135" s="22"/>
      <c r="M135" s="22"/>
      <c r="N135" s="23"/>
      <c r="O135" s="120"/>
      <c r="P135" s="121"/>
      <c r="Q135" s="121"/>
      <c r="R135" s="121"/>
      <c r="S135" s="122"/>
      <c r="T135" s="123"/>
      <c r="U135" s="126"/>
      <c r="V135" s="126"/>
      <c r="W135" s="126"/>
      <c r="X135" s="129"/>
    </row>
    <row r="136" spans="2:24" ht="12.75">
      <c r="B136" s="105">
        <f>RANK(S136,$S$4:$S$151)</f>
        <v>12</v>
      </c>
      <c r="C136" s="108"/>
      <c r="D136" s="111"/>
      <c r="E136" s="111"/>
      <c r="F136" s="116"/>
      <c r="G136" s="117">
        <f>COUNTA(H136:N138)</f>
        <v>0</v>
      </c>
      <c r="H136" s="14"/>
      <c r="I136" s="15"/>
      <c r="J136" s="14"/>
      <c r="K136" s="14"/>
      <c r="L136" s="14"/>
      <c r="M136" s="14"/>
      <c r="N136" s="16"/>
      <c r="O136" s="120">
        <f>IF(T136&lt;=39,S136,0)</f>
        <v>0</v>
      </c>
      <c r="P136" s="121">
        <f>IF(AND(T136&gt;=40,T136&lt;=49),S136,0)</f>
        <v>0</v>
      </c>
      <c r="Q136" s="121">
        <f>IF(AND(T136&gt;=50,T136&lt;=59),S136,0)</f>
        <v>0</v>
      </c>
      <c r="R136" s="121">
        <f>IF(T136&gt;59,S136,0)</f>
        <v>0</v>
      </c>
      <c r="S136" s="122">
        <f>(G136*100000)-((MAX(H136:N138))*86400)</f>
        <v>0</v>
      </c>
      <c r="T136" s="123">
        <f ca="1">(YEAR(TODAY())-D136)</f>
        <v>2014</v>
      </c>
      <c r="U136" s="124">
        <f>IF(O136=0,"",RANK(O136,$O$4:$O$151))</f>
      </c>
      <c r="V136" s="124">
        <f>IF(P136=0,"",RANK(P136,$P$4:$P$151))</f>
      </c>
      <c r="W136" s="124">
        <f>IF(Q136=0,"",RANK(Q136,$Q$4:$Q$151))</f>
      </c>
      <c r="X136" s="127">
        <f>IF(R136=0,"",RANK(R136,$R$4:$R$151))</f>
      </c>
    </row>
    <row r="137" spans="2:24" ht="12.75">
      <c r="B137" s="106"/>
      <c r="C137" s="109"/>
      <c r="D137" s="112"/>
      <c r="E137" s="114"/>
      <c r="F137" s="112"/>
      <c r="G137" s="118"/>
      <c r="H137" s="19"/>
      <c r="I137" s="15"/>
      <c r="J137" s="15"/>
      <c r="K137" s="15"/>
      <c r="L137" s="15"/>
      <c r="M137" s="15"/>
      <c r="N137" s="20"/>
      <c r="O137" s="120"/>
      <c r="P137" s="121"/>
      <c r="Q137" s="121"/>
      <c r="R137" s="121"/>
      <c r="S137" s="122"/>
      <c r="T137" s="123"/>
      <c r="U137" s="125"/>
      <c r="V137" s="125"/>
      <c r="W137" s="125"/>
      <c r="X137" s="128"/>
    </row>
    <row r="138" spans="2:24" ht="13.5" thickBot="1">
      <c r="B138" s="107"/>
      <c r="C138" s="110"/>
      <c r="D138" s="113"/>
      <c r="E138" s="115"/>
      <c r="F138" s="113"/>
      <c r="G138" s="119"/>
      <c r="H138" s="22"/>
      <c r="I138" s="22"/>
      <c r="J138" s="22"/>
      <c r="K138" s="22"/>
      <c r="L138" s="22"/>
      <c r="M138" s="22"/>
      <c r="N138" s="23"/>
      <c r="O138" s="120"/>
      <c r="P138" s="121"/>
      <c r="Q138" s="121"/>
      <c r="R138" s="121"/>
      <c r="S138" s="122"/>
      <c r="T138" s="123"/>
      <c r="U138" s="126"/>
      <c r="V138" s="126"/>
      <c r="W138" s="126"/>
      <c r="X138" s="129"/>
    </row>
    <row r="139" spans="2:24" ht="12.75">
      <c r="B139" s="105">
        <f>RANK(S139,$S$4:$S$151)</f>
        <v>12</v>
      </c>
      <c r="C139" s="108"/>
      <c r="D139" s="111"/>
      <c r="E139" s="111"/>
      <c r="F139" s="116"/>
      <c r="G139" s="117">
        <f>COUNTA(H139:N141)</f>
        <v>0</v>
      </c>
      <c r="H139" s="14"/>
      <c r="I139" s="15"/>
      <c r="J139" s="14"/>
      <c r="K139" s="14"/>
      <c r="L139" s="14"/>
      <c r="M139" s="14"/>
      <c r="N139" s="16"/>
      <c r="O139" s="120">
        <f>IF(T139&lt;=39,S139,0)</f>
        <v>0</v>
      </c>
      <c r="P139" s="121">
        <f>IF(AND(T139&gt;=40,T139&lt;=49),S139,0)</f>
        <v>0</v>
      </c>
      <c r="Q139" s="121">
        <f>IF(AND(T139&gt;=50,T139&lt;=59),S139,0)</f>
        <v>0</v>
      </c>
      <c r="R139" s="121">
        <f>IF(T139&gt;59,S139,0)</f>
        <v>0</v>
      </c>
      <c r="S139" s="122">
        <f>(G139*100000)-((MAX(H139:N141))*86400)</f>
        <v>0</v>
      </c>
      <c r="T139" s="123">
        <f ca="1">(YEAR(TODAY())-D139)</f>
        <v>2014</v>
      </c>
      <c r="U139" s="124">
        <f>IF(O139=0,"",RANK(O139,$O$4:$O$151))</f>
      </c>
      <c r="V139" s="124">
        <f>IF(P139=0,"",RANK(P139,$P$4:$P$151))</f>
      </c>
      <c r="W139" s="124">
        <f>IF(Q139=0,"",RANK(Q139,$Q$4:$Q$151))</f>
      </c>
      <c r="X139" s="127">
        <f>IF(R139=0,"",RANK(R139,$R$4:$R$151))</f>
      </c>
    </row>
    <row r="140" spans="2:24" ht="12.75">
      <c r="B140" s="106"/>
      <c r="C140" s="109"/>
      <c r="D140" s="112"/>
      <c r="E140" s="114"/>
      <c r="F140" s="112"/>
      <c r="G140" s="118"/>
      <c r="H140" s="19"/>
      <c r="I140" s="15"/>
      <c r="J140" s="15"/>
      <c r="K140" s="15"/>
      <c r="L140" s="15"/>
      <c r="M140" s="15"/>
      <c r="N140" s="20"/>
      <c r="O140" s="120"/>
      <c r="P140" s="121"/>
      <c r="Q140" s="121"/>
      <c r="R140" s="121"/>
      <c r="S140" s="122"/>
      <c r="T140" s="123"/>
      <c r="U140" s="125"/>
      <c r="V140" s="125"/>
      <c r="W140" s="125"/>
      <c r="X140" s="128"/>
    </row>
    <row r="141" spans="2:24" ht="13.5" thickBot="1">
      <c r="B141" s="107"/>
      <c r="C141" s="110"/>
      <c r="D141" s="113"/>
      <c r="E141" s="115"/>
      <c r="F141" s="113"/>
      <c r="G141" s="119"/>
      <c r="H141" s="22"/>
      <c r="I141" s="22"/>
      <c r="J141" s="22"/>
      <c r="K141" s="22"/>
      <c r="L141" s="22"/>
      <c r="M141" s="22"/>
      <c r="N141" s="23"/>
      <c r="O141" s="120"/>
      <c r="P141" s="121"/>
      <c r="Q141" s="121"/>
      <c r="R141" s="121"/>
      <c r="S141" s="122"/>
      <c r="T141" s="123"/>
      <c r="U141" s="126"/>
      <c r="V141" s="126"/>
      <c r="W141" s="126"/>
      <c r="X141" s="129"/>
    </row>
    <row r="142" spans="2:24" ht="12.75">
      <c r="B142" s="105">
        <f>RANK(S142,$S$4:$S$151)</f>
        <v>12</v>
      </c>
      <c r="C142" s="108"/>
      <c r="D142" s="111"/>
      <c r="E142" s="111"/>
      <c r="F142" s="116"/>
      <c r="G142" s="117">
        <f>COUNTA(H142:N144)</f>
        <v>0</v>
      </c>
      <c r="H142" s="14"/>
      <c r="I142" s="15"/>
      <c r="J142" s="14"/>
      <c r="K142" s="14"/>
      <c r="L142" s="14"/>
      <c r="M142" s="14"/>
      <c r="N142" s="16"/>
      <c r="O142" s="120">
        <f>IF(T142&lt;=39,S142,0)</f>
        <v>0</v>
      </c>
      <c r="P142" s="121">
        <f>IF(AND(T142&gt;=40,T142&lt;=49),S142,0)</f>
        <v>0</v>
      </c>
      <c r="Q142" s="121">
        <f>IF(AND(T142&gt;=50,T142&lt;=59),S142,0)</f>
        <v>0</v>
      </c>
      <c r="R142" s="121">
        <f>IF(T142&gt;59,S142,0)</f>
        <v>0</v>
      </c>
      <c r="S142" s="122">
        <f>(G142*100000)-((MAX(H142:N144))*86400)</f>
        <v>0</v>
      </c>
      <c r="T142" s="123">
        <f ca="1">(YEAR(TODAY())-D142)</f>
        <v>2014</v>
      </c>
      <c r="U142" s="124">
        <f>IF(O142=0,"",RANK(O142,$O$4:$O$151))</f>
      </c>
      <c r="V142" s="124">
        <f>IF(P142=0,"",RANK(P142,$P$4:$P$151))</f>
      </c>
      <c r="W142" s="124">
        <f>IF(Q142=0,"",RANK(Q142,$Q$4:$Q$151))</f>
      </c>
      <c r="X142" s="127">
        <f>IF(R142=0,"",RANK(R142,$R$4:$R$151))</f>
      </c>
    </row>
    <row r="143" spans="2:24" ht="12.75">
      <c r="B143" s="106"/>
      <c r="C143" s="109"/>
      <c r="D143" s="112"/>
      <c r="E143" s="114"/>
      <c r="F143" s="112"/>
      <c r="G143" s="118"/>
      <c r="H143" s="19"/>
      <c r="I143" s="15"/>
      <c r="J143" s="15"/>
      <c r="K143" s="15"/>
      <c r="L143" s="15"/>
      <c r="M143" s="15"/>
      <c r="N143" s="20"/>
      <c r="O143" s="120"/>
      <c r="P143" s="121"/>
      <c r="Q143" s="121"/>
      <c r="R143" s="121"/>
      <c r="S143" s="122"/>
      <c r="T143" s="123"/>
      <c r="U143" s="125"/>
      <c r="V143" s="125"/>
      <c r="W143" s="125"/>
      <c r="X143" s="128"/>
    </row>
    <row r="144" spans="2:24" ht="13.5" thickBot="1">
      <c r="B144" s="107"/>
      <c r="C144" s="110"/>
      <c r="D144" s="113"/>
      <c r="E144" s="115"/>
      <c r="F144" s="113"/>
      <c r="G144" s="119"/>
      <c r="H144" s="22"/>
      <c r="I144" s="22"/>
      <c r="J144" s="22"/>
      <c r="K144" s="22"/>
      <c r="L144" s="22"/>
      <c r="M144" s="22"/>
      <c r="N144" s="23"/>
      <c r="O144" s="120"/>
      <c r="P144" s="121"/>
      <c r="Q144" s="121"/>
      <c r="R144" s="121"/>
      <c r="S144" s="122"/>
      <c r="T144" s="123"/>
      <c r="U144" s="126"/>
      <c r="V144" s="126"/>
      <c r="W144" s="126"/>
      <c r="X144" s="129"/>
    </row>
    <row r="145" spans="2:24" ht="12.75">
      <c r="B145" s="105">
        <f>RANK(S145,$S$4:$S$151)</f>
        <v>12</v>
      </c>
      <c r="C145" s="108"/>
      <c r="D145" s="111"/>
      <c r="E145" s="111"/>
      <c r="F145" s="116"/>
      <c r="G145" s="117">
        <f>COUNTA(H145:N147)</f>
        <v>0</v>
      </c>
      <c r="H145" s="14"/>
      <c r="I145" s="15"/>
      <c r="J145" s="14"/>
      <c r="K145" s="14"/>
      <c r="L145" s="14"/>
      <c r="M145" s="14"/>
      <c r="N145" s="16"/>
      <c r="O145" s="120">
        <f>IF(T145&lt;=39,S145,0)</f>
        <v>0</v>
      </c>
      <c r="P145" s="121">
        <f>IF(AND(T145&gt;=40,T145&lt;=49),S145,0)</f>
        <v>0</v>
      </c>
      <c r="Q145" s="121">
        <f>IF(AND(T145&gt;=50,T145&lt;=59),S145,0)</f>
        <v>0</v>
      </c>
      <c r="R145" s="121">
        <f>IF(T145&gt;59,S145,0)</f>
        <v>0</v>
      </c>
      <c r="S145" s="122">
        <f>(G145*100000)-((MAX(H145:N147))*86400)</f>
        <v>0</v>
      </c>
      <c r="T145" s="123">
        <f ca="1">(YEAR(TODAY())-D145)</f>
        <v>2014</v>
      </c>
      <c r="U145" s="124">
        <f>IF(O145=0,"",RANK(O145,$O$4:$O$151))</f>
      </c>
      <c r="V145" s="124">
        <f>IF(P145=0,"",RANK(P145,$P$4:$P$151))</f>
      </c>
      <c r="W145" s="124">
        <f>IF(Q145=0,"",RANK(Q145,$Q$4:$Q$151))</f>
      </c>
      <c r="X145" s="127">
        <f>IF(R145=0,"",RANK(R145,$R$4:$R$151))</f>
      </c>
    </row>
    <row r="146" spans="2:24" ht="12.75">
      <c r="B146" s="106"/>
      <c r="C146" s="109"/>
      <c r="D146" s="112"/>
      <c r="E146" s="114"/>
      <c r="F146" s="112"/>
      <c r="G146" s="118"/>
      <c r="H146" s="19"/>
      <c r="I146" s="15"/>
      <c r="J146" s="15"/>
      <c r="K146" s="15"/>
      <c r="L146" s="15"/>
      <c r="M146" s="15"/>
      <c r="N146" s="20"/>
      <c r="O146" s="120"/>
      <c r="P146" s="121"/>
      <c r="Q146" s="121"/>
      <c r="R146" s="121"/>
      <c r="S146" s="122"/>
      <c r="T146" s="123"/>
      <c r="U146" s="125"/>
      <c r="V146" s="125"/>
      <c r="W146" s="125"/>
      <c r="X146" s="128"/>
    </row>
    <row r="147" spans="2:24" ht="13.5" thickBot="1">
      <c r="B147" s="107"/>
      <c r="C147" s="110"/>
      <c r="D147" s="113"/>
      <c r="E147" s="115"/>
      <c r="F147" s="113"/>
      <c r="G147" s="119"/>
      <c r="H147" s="22"/>
      <c r="I147" s="22"/>
      <c r="J147" s="22"/>
      <c r="K147" s="22"/>
      <c r="L147" s="22"/>
      <c r="M147" s="22"/>
      <c r="N147" s="23"/>
      <c r="O147" s="120"/>
      <c r="P147" s="121"/>
      <c r="Q147" s="121"/>
      <c r="R147" s="121"/>
      <c r="S147" s="122"/>
      <c r="T147" s="123"/>
      <c r="U147" s="126"/>
      <c r="V147" s="126"/>
      <c r="W147" s="126"/>
      <c r="X147" s="129"/>
    </row>
    <row r="148" spans="2:24" ht="12.75">
      <c r="B148" s="105">
        <f>RANK(S148,$S$4:$S$151)</f>
        <v>12</v>
      </c>
      <c r="C148" s="108"/>
      <c r="D148" s="111"/>
      <c r="E148" s="111"/>
      <c r="F148" s="116"/>
      <c r="G148" s="117">
        <f>COUNTA(H148:N150)</f>
        <v>0</v>
      </c>
      <c r="H148" s="14"/>
      <c r="I148" s="15"/>
      <c r="J148" s="14"/>
      <c r="K148" s="14"/>
      <c r="L148" s="14"/>
      <c r="M148" s="14"/>
      <c r="N148" s="16"/>
      <c r="O148" s="120">
        <f>IF(T148&lt;=39,S148,0)</f>
        <v>0</v>
      </c>
      <c r="P148" s="121">
        <f>IF(AND(T148&gt;=40,T148&lt;=49),S148,0)</f>
        <v>0</v>
      </c>
      <c r="Q148" s="121">
        <f>IF(AND(T148&gt;=50,T148&lt;=59),S148,0)</f>
        <v>0</v>
      </c>
      <c r="R148" s="121">
        <f>IF(T148&gt;59,S148,0)</f>
        <v>0</v>
      </c>
      <c r="S148" s="122">
        <f>(G148*100000)-((MAX(H148:N150))*86400)</f>
        <v>0</v>
      </c>
      <c r="T148" s="123">
        <f ca="1">(YEAR(TODAY())-D148)</f>
        <v>2014</v>
      </c>
      <c r="U148" s="124">
        <f>IF(O148=0,"",RANK(O148,$O$4:$O$151))</f>
      </c>
      <c r="V148" s="124">
        <f>IF(P148=0,"",RANK(P148,$P$4:$P$151))</f>
      </c>
      <c r="W148" s="124">
        <f>IF(Q148=0,"",RANK(Q148,$Q$4:$Q$151))</f>
      </c>
      <c r="X148" s="127">
        <f>IF(R148=0,"",RANK(R148,$R$4:$R$151))</f>
      </c>
    </row>
    <row r="149" spans="2:24" ht="12.75">
      <c r="B149" s="106"/>
      <c r="C149" s="109"/>
      <c r="D149" s="112"/>
      <c r="E149" s="114"/>
      <c r="F149" s="112"/>
      <c r="G149" s="118"/>
      <c r="H149" s="19"/>
      <c r="I149" s="15"/>
      <c r="J149" s="15"/>
      <c r="K149" s="15"/>
      <c r="L149" s="15"/>
      <c r="M149" s="15"/>
      <c r="N149" s="20"/>
      <c r="O149" s="120"/>
      <c r="P149" s="121"/>
      <c r="Q149" s="121"/>
      <c r="R149" s="121"/>
      <c r="S149" s="122"/>
      <c r="T149" s="123"/>
      <c r="U149" s="125"/>
      <c r="V149" s="125"/>
      <c r="W149" s="125"/>
      <c r="X149" s="128"/>
    </row>
    <row r="150" spans="2:24" ht="13.5" thickBot="1">
      <c r="B150" s="107"/>
      <c r="C150" s="110"/>
      <c r="D150" s="113"/>
      <c r="E150" s="115"/>
      <c r="F150" s="113"/>
      <c r="G150" s="119"/>
      <c r="H150" s="22"/>
      <c r="I150" s="22"/>
      <c r="J150" s="22"/>
      <c r="K150" s="22"/>
      <c r="L150" s="22"/>
      <c r="M150" s="22"/>
      <c r="N150" s="23"/>
      <c r="O150" s="120"/>
      <c r="P150" s="121"/>
      <c r="Q150" s="121"/>
      <c r="R150" s="121"/>
      <c r="S150" s="122"/>
      <c r="T150" s="123"/>
      <c r="U150" s="126"/>
      <c r="V150" s="126"/>
      <c r="W150" s="126"/>
      <c r="X150" s="129"/>
    </row>
    <row r="151" spans="2:24" ht="12.75">
      <c r="B151" s="105">
        <f>RANK(S151,$S$4:$S$151)</f>
        <v>12</v>
      </c>
      <c r="C151" s="108"/>
      <c r="D151" s="111"/>
      <c r="E151" s="111"/>
      <c r="F151" s="116"/>
      <c r="G151" s="117">
        <f>COUNTA(H151:N153)</f>
        <v>0</v>
      </c>
      <c r="H151" s="14"/>
      <c r="I151" s="15"/>
      <c r="J151" s="14"/>
      <c r="K151" s="14"/>
      <c r="L151" s="14"/>
      <c r="M151" s="14"/>
      <c r="N151" s="16"/>
      <c r="O151" s="120">
        <f>IF(T151&lt;=39,S151,0)</f>
        <v>0</v>
      </c>
      <c r="P151" s="121">
        <f>IF(AND(T151&gt;=40,T151&lt;=49),S151,0)</f>
        <v>0</v>
      </c>
      <c r="Q151" s="121">
        <f>IF(AND(T151&gt;=50,T151&lt;=59),S151,0)</f>
        <v>0</v>
      </c>
      <c r="R151" s="121">
        <f>IF(T151&gt;59,S151,0)</f>
        <v>0</v>
      </c>
      <c r="S151" s="122">
        <f>(G151*100000)-((MAX(H151:N153))*86400)</f>
        <v>0</v>
      </c>
      <c r="T151" s="123">
        <f ca="1">(YEAR(TODAY())-D151)</f>
        <v>2014</v>
      </c>
      <c r="U151" s="124">
        <f>IF(O151=0,"",RANK(O151,$O$4:$O$151))</f>
      </c>
      <c r="V151" s="124">
        <f>IF(P151=0,"",RANK(P151,$P$4:$P$151))</f>
      </c>
      <c r="W151" s="124">
        <f>IF(Q151=0,"",RANK(Q151,$Q$4:$Q$151))</f>
      </c>
      <c r="X151" s="127">
        <f>IF(R151=0,"",RANK(R151,$R$4:$R$151))</f>
      </c>
    </row>
    <row r="152" spans="2:24" ht="12.75">
      <c r="B152" s="106"/>
      <c r="C152" s="109"/>
      <c r="D152" s="112"/>
      <c r="E152" s="114"/>
      <c r="F152" s="112"/>
      <c r="G152" s="118"/>
      <c r="H152" s="19"/>
      <c r="I152" s="15"/>
      <c r="J152" s="15"/>
      <c r="K152" s="15"/>
      <c r="L152" s="15"/>
      <c r="M152" s="15"/>
      <c r="N152" s="20"/>
      <c r="O152" s="120"/>
      <c r="P152" s="121"/>
      <c r="Q152" s="121"/>
      <c r="R152" s="121"/>
      <c r="S152" s="122"/>
      <c r="T152" s="123"/>
      <c r="U152" s="125"/>
      <c r="V152" s="125"/>
      <c r="W152" s="125"/>
      <c r="X152" s="128"/>
    </row>
    <row r="153" spans="2:24" ht="13.5" thickBot="1">
      <c r="B153" s="107"/>
      <c r="C153" s="110"/>
      <c r="D153" s="113"/>
      <c r="E153" s="115"/>
      <c r="F153" s="113"/>
      <c r="G153" s="119"/>
      <c r="H153" s="22"/>
      <c r="I153" s="22"/>
      <c r="J153" s="22"/>
      <c r="K153" s="22"/>
      <c r="L153" s="22"/>
      <c r="M153" s="22"/>
      <c r="N153" s="23"/>
      <c r="O153" s="120"/>
      <c r="P153" s="121"/>
      <c r="Q153" s="121"/>
      <c r="R153" s="121"/>
      <c r="S153" s="122"/>
      <c r="T153" s="123"/>
      <c r="U153" s="126"/>
      <c r="V153" s="126"/>
      <c r="W153" s="126"/>
      <c r="X153" s="129"/>
    </row>
  </sheetData>
  <sheetProtection/>
  <mergeCells count="802">
    <mergeCell ref="U151:U153"/>
    <mergeCell ref="V151:V153"/>
    <mergeCell ref="W151:W153"/>
    <mergeCell ref="X151:X153"/>
    <mergeCell ref="U145:U147"/>
    <mergeCell ref="V145:V147"/>
    <mergeCell ref="W145:W147"/>
    <mergeCell ref="X145:X147"/>
    <mergeCell ref="U148:U150"/>
    <mergeCell ref="V148:V150"/>
    <mergeCell ref="W148:W150"/>
    <mergeCell ref="X148:X150"/>
    <mergeCell ref="U139:U141"/>
    <mergeCell ref="V139:V141"/>
    <mergeCell ref="W139:W141"/>
    <mergeCell ref="X139:X141"/>
    <mergeCell ref="U142:U144"/>
    <mergeCell ref="V142:V144"/>
    <mergeCell ref="W142:W144"/>
    <mergeCell ref="X142:X144"/>
    <mergeCell ref="U133:U135"/>
    <mergeCell ref="V133:V135"/>
    <mergeCell ref="W133:W135"/>
    <mergeCell ref="X133:X135"/>
    <mergeCell ref="U136:U138"/>
    <mergeCell ref="V136:V138"/>
    <mergeCell ref="W136:W138"/>
    <mergeCell ref="X136:X138"/>
    <mergeCell ref="U127:U129"/>
    <mergeCell ref="V127:V129"/>
    <mergeCell ref="W127:W129"/>
    <mergeCell ref="X127:X129"/>
    <mergeCell ref="U130:U132"/>
    <mergeCell ref="V130:V132"/>
    <mergeCell ref="W130:W132"/>
    <mergeCell ref="X130:X132"/>
    <mergeCell ref="U121:U123"/>
    <mergeCell ref="V121:V123"/>
    <mergeCell ref="W121:W123"/>
    <mergeCell ref="X121:X123"/>
    <mergeCell ref="U124:U126"/>
    <mergeCell ref="V124:V126"/>
    <mergeCell ref="W124:W126"/>
    <mergeCell ref="X124:X126"/>
    <mergeCell ref="U115:U117"/>
    <mergeCell ref="V115:V117"/>
    <mergeCell ref="W115:W117"/>
    <mergeCell ref="X115:X117"/>
    <mergeCell ref="U118:U120"/>
    <mergeCell ref="V118:V120"/>
    <mergeCell ref="W118:W120"/>
    <mergeCell ref="X118:X120"/>
    <mergeCell ref="U109:U111"/>
    <mergeCell ref="V109:V111"/>
    <mergeCell ref="W109:W111"/>
    <mergeCell ref="X109:X111"/>
    <mergeCell ref="U112:U114"/>
    <mergeCell ref="V112:V114"/>
    <mergeCell ref="W112:W114"/>
    <mergeCell ref="X112:X114"/>
    <mergeCell ref="U103:U105"/>
    <mergeCell ref="V103:V105"/>
    <mergeCell ref="W103:W105"/>
    <mergeCell ref="X103:X105"/>
    <mergeCell ref="U106:U108"/>
    <mergeCell ref="V106:V108"/>
    <mergeCell ref="W106:W108"/>
    <mergeCell ref="X106:X108"/>
    <mergeCell ref="U97:U99"/>
    <mergeCell ref="V97:V99"/>
    <mergeCell ref="W97:W99"/>
    <mergeCell ref="X97:X99"/>
    <mergeCell ref="U100:U102"/>
    <mergeCell ref="V100:V102"/>
    <mergeCell ref="W100:W102"/>
    <mergeCell ref="X100:X102"/>
    <mergeCell ref="U91:U93"/>
    <mergeCell ref="V91:V93"/>
    <mergeCell ref="W91:W93"/>
    <mergeCell ref="X91:X93"/>
    <mergeCell ref="U94:U96"/>
    <mergeCell ref="V94:V96"/>
    <mergeCell ref="W94:W96"/>
    <mergeCell ref="X94:X96"/>
    <mergeCell ref="U85:U87"/>
    <mergeCell ref="V85:V87"/>
    <mergeCell ref="W85:W87"/>
    <mergeCell ref="X85:X87"/>
    <mergeCell ref="U88:U90"/>
    <mergeCell ref="V88:V90"/>
    <mergeCell ref="W88:W90"/>
    <mergeCell ref="X88:X90"/>
    <mergeCell ref="U79:U81"/>
    <mergeCell ref="V79:V81"/>
    <mergeCell ref="W79:W81"/>
    <mergeCell ref="X79:X81"/>
    <mergeCell ref="U82:U84"/>
    <mergeCell ref="V82:V84"/>
    <mergeCell ref="W82:W84"/>
    <mergeCell ref="X82:X84"/>
    <mergeCell ref="U73:U75"/>
    <mergeCell ref="V73:V75"/>
    <mergeCell ref="W73:W75"/>
    <mergeCell ref="X73:X75"/>
    <mergeCell ref="U76:U78"/>
    <mergeCell ref="V76:V78"/>
    <mergeCell ref="W76:W78"/>
    <mergeCell ref="X76:X78"/>
    <mergeCell ref="U67:U69"/>
    <mergeCell ref="V67:V69"/>
    <mergeCell ref="W67:W69"/>
    <mergeCell ref="X67:X69"/>
    <mergeCell ref="U70:U72"/>
    <mergeCell ref="V70:V72"/>
    <mergeCell ref="W70:W72"/>
    <mergeCell ref="X70:X72"/>
    <mergeCell ref="U61:U63"/>
    <mergeCell ref="V61:V63"/>
    <mergeCell ref="W61:W63"/>
    <mergeCell ref="X61:X63"/>
    <mergeCell ref="U64:U66"/>
    <mergeCell ref="V64:V66"/>
    <mergeCell ref="W64:W66"/>
    <mergeCell ref="X64:X66"/>
    <mergeCell ref="U55:U57"/>
    <mergeCell ref="V55:V57"/>
    <mergeCell ref="W55:W57"/>
    <mergeCell ref="X55:X57"/>
    <mergeCell ref="U58:U60"/>
    <mergeCell ref="V58:V60"/>
    <mergeCell ref="W58:W60"/>
    <mergeCell ref="X58:X60"/>
    <mergeCell ref="U49:U51"/>
    <mergeCell ref="V49:V51"/>
    <mergeCell ref="W49:W51"/>
    <mergeCell ref="X49:X51"/>
    <mergeCell ref="U52:U54"/>
    <mergeCell ref="V52:V54"/>
    <mergeCell ref="W52:W54"/>
    <mergeCell ref="X52:X54"/>
    <mergeCell ref="U43:U45"/>
    <mergeCell ref="V43:V45"/>
    <mergeCell ref="W43:W45"/>
    <mergeCell ref="X43:X45"/>
    <mergeCell ref="U46:U48"/>
    <mergeCell ref="V46:V48"/>
    <mergeCell ref="W46:W48"/>
    <mergeCell ref="X46:X48"/>
    <mergeCell ref="U37:U39"/>
    <mergeCell ref="V37:V39"/>
    <mergeCell ref="W37:W39"/>
    <mergeCell ref="X37:X39"/>
    <mergeCell ref="U40:U42"/>
    <mergeCell ref="V40:V42"/>
    <mergeCell ref="W40:W42"/>
    <mergeCell ref="X40:X42"/>
    <mergeCell ref="U31:U33"/>
    <mergeCell ref="V31:V33"/>
    <mergeCell ref="W31:W33"/>
    <mergeCell ref="X31:X33"/>
    <mergeCell ref="U34:U36"/>
    <mergeCell ref="V34:V36"/>
    <mergeCell ref="W34:W36"/>
    <mergeCell ref="X34:X36"/>
    <mergeCell ref="U25:U27"/>
    <mergeCell ref="V25:V27"/>
    <mergeCell ref="W25:W27"/>
    <mergeCell ref="X25:X27"/>
    <mergeCell ref="U28:U30"/>
    <mergeCell ref="V28:V30"/>
    <mergeCell ref="W28:W30"/>
    <mergeCell ref="X28:X30"/>
    <mergeCell ref="U19:U21"/>
    <mergeCell ref="V19:V21"/>
    <mergeCell ref="W19:W21"/>
    <mergeCell ref="X19:X21"/>
    <mergeCell ref="U22:U24"/>
    <mergeCell ref="V22:V24"/>
    <mergeCell ref="W22:W24"/>
    <mergeCell ref="X22:X24"/>
    <mergeCell ref="U16:U18"/>
    <mergeCell ref="V16:V18"/>
    <mergeCell ref="W16:W18"/>
    <mergeCell ref="X16:X18"/>
    <mergeCell ref="U2:X2"/>
    <mergeCell ref="U10:U12"/>
    <mergeCell ref="V10:V12"/>
    <mergeCell ref="W10:W12"/>
    <mergeCell ref="X10:X12"/>
    <mergeCell ref="U13:U15"/>
    <mergeCell ref="V13:V15"/>
    <mergeCell ref="W13:W15"/>
    <mergeCell ref="X13:X15"/>
    <mergeCell ref="U4:U6"/>
    <mergeCell ref="V4:V6"/>
    <mergeCell ref="W4:W6"/>
    <mergeCell ref="X4:X6"/>
    <mergeCell ref="U7:U9"/>
    <mergeCell ref="V7:V9"/>
    <mergeCell ref="W7:W9"/>
    <mergeCell ref="X7:X9"/>
    <mergeCell ref="T139:T141"/>
    <mergeCell ref="T142:T144"/>
    <mergeCell ref="T145:T147"/>
    <mergeCell ref="T148:T150"/>
    <mergeCell ref="T151:T153"/>
    <mergeCell ref="T124:T126"/>
    <mergeCell ref="T127:T129"/>
    <mergeCell ref="T130:T132"/>
    <mergeCell ref="T133:T135"/>
    <mergeCell ref="T136:T138"/>
    <mergeCell ref="T109:T111"/>
    <mergeCell ref="T112:T114"/>
    <mergeCell ref="T115:T117"/>
    <mergeCell ref="T118:T120"/>
    <mergeCell ref="T121:T123"/>
    <mergeCell ref="T94:T96"/>
    <mergeCell ref="T97:T99"/>
    <mergeCell ref="T100:T102"/>
    <mergeCell ref="T103:T105"/>
    <mergeCell ref="T106:T108"/>
    <mergeCell ref="T79:T81"/>
    <mergeCell ref="T82:T84"/>
    <mergeCell ref="T85:T87"/>
    <mergeCell ref="T88:T90"/>
    <mergeCell ref="T91:T93"/>
    <mergeCell ref="T64:T66"/>
    <mergeCell ref="T67:T69"/>
    <mergeCell ref="T70:T72"/>
    <mergeCell ref="T73:T75"/>
    <mergeCell ref="T76:T78"/>
    <mergeCell ref="T49:T51"/>
    <mergeCell ref="T52:T54"/>
    <mergeCell ref="T55:T57"/>
    <mergeCell ref="T58:T60"/>
    <mergeCell ref="T61:T63"/>
    <mergeCell ref="T34:T36"/>
    <mergeCell ref="T37:T39"/>
    <mergeCell ref="T40:T42"/>
    <mergeCell ref="T43:T45"/>
    <mergeCell ref="T46:T48"/>
    <mergeCell ref="T19:T21"/>
    <mergeCell ref="T22:T24"/>
    <mergeCell ref="T25:T27"/>
    <mergeCell ref="T28:T30"/>
    <mergeCell ref="T31:T33"/>
    <mergeCell ref="T4:T6"/>
    <mergeCell ref="T7:T9"/>
    <mergeCell ref="T10:T12"/>
    <mergeCell ref="T13:T15"/>
    <mergeCell ref="T16:T18"/>
    <mergeCell ref="S139:S141"/>
    <mergeCell ref="S109:S111"/>
    <mergeCell ref="S112:S114"/>
    <mergeCell ref="S115:S117"/>
    <mergeCell ref="S118:S120"/>
    <mergeCell ref="S142:S144"/>
    <mergeCell ref="S145:S147"/>
    <mergeCell ref="S148:S150"/>
    <mergeCell ref="S151:S153"/>
    <mergeCell ref="S124:S126"/>
    <mergeCell ref="S127:S129"/>
    <mergeCell ref="S130:S132"/>
    <mergeCell ref="S133:S135"/>
    <mergeCell ref="S136:S138"/>
    <mergeCell ref="S121:S123"/>
    <mergeCell ref="S94:S96"/>
    <mergeCell ref="S97:S99"/>
    <mergeCell ref="S100:S102"/>
    <mergeCell ref="S103:S105"/>
    <mergeCell ref="S106:S108"/>
    <mergeCell ref="S79:S81"/>
    <mergeCell ref="S82:S84"/>
    <mergeCell ref="S85:S87"/>
    <mergeCell ref="S88:S90"/>
    <mergeCell ref="S91:S93"/>
    <mergeCell ref="S64:S66"/>
    <mergeCell ref="S67:S69"/>
    <mergeCell ref="S70:S72"/>
    <mergeCell ref="S73:S75"/>
    <mergeCell ref="S76:S78"/>
    <mergeCell ref="S49:S51"/>
    <mergeCell ref="S52:S54"/>
    <mergeCell ref="S55:S57"/>
    <mergeCell ref="S58:S60"/>
    <mergeCell ref="S61:S63"/>
    <mergeCell ref="S34:S36"/>
    <mergeCell ref="S37:S39"/>
    <mergeCell ref="S40:S42"/>
    <mergeCell ref="S43:S45"/>
    <mergeCell ref="S46:S48"/>
    <mergeCell ref="S19:S21"/>
    <mergeCell ref="S22:S24"/>
    <mergeCell ref="S25:S27"/>
    <mergeCell ref="S28:S30"/>
    <mergeCell ref="S31:S33"/>
    <mergeCell ref="S4:S6"/>
    <mergeCell ref="S7:S9"/>
    <mergeCell ref="S10:S12"/>
    <mergeCell ref="S13:S15"/>
    <mergeCell ref="S16:S18"/>
    <mergeCell ref="Q148:Q150"/>
    <mergeCell ref="R148:R150"/>
    <mergeCell ref="Q151:Q153"/>
    <mergeCell ref="R151:R153"/>
    <mergeCell ref="Q7:Q9"/>
    <mergeCell ref="R7:R9"/>
    <mergeCell ref="Q139:Q141"/>
    <mergeCell ref="R139:R141"/>
    <mergeCell ref="Q142:Q144"/>
    <mergeCell ref="R142:R144"/>
    <mergeCell ref="Q145:Q147"/>
    <mergeCell ref="R145:R147"/>
    <mergeCell ref="Q130:Q132"/>
    <mergeCell ref="R130:R132"/>
    <mergeCell ref="Q133:Q135"/>
    <mergeCell ref="R133:R135"/>
    <mergeCell ref="Q136:Q138"/>
    <mergeCell ref="R136:R138"/>
    <mergeCell ref="Q121:Q123"/>
    <mergeCell ref="R121:R123"/>
    <mergeCell ref="Q124:Q126"/>
    <mergeCell ref="R124:R126"/>
    <mergeCell ref="Q127:Q129"/>
    <mergeCell ref="R127:R129"/>
    <mergeCell ref="Q112:Q114"/>
    <mergeCell ref="R112:R114"/>
    <mergeCell ref="Q115:Q117"/>
    <mergeCell ref="R115:R117"/>
    <mergeCell ref="Q118:Q120"/>
    <mergeCell ref="R118:R120"/>
    <mergeCell ref="Q103:Q105"/>
    <mergeCell ref="R103:R105"/>
    <mergeCell ref="Q106:Q108"/>
    <mergeCell ref="R106:R108"/>
    <mergeCell ref="Q109:Q111"/>
    <mergeCell ref="R109:R111"/>
    <mergeCell ref="Q94:Q96"/>
    <mergeCell ref="R94:R96"/>
    <mergeCell ref="Q97:Q99"/>
    <mergeCell ref="R97:R99"/>
    <mergeCell ref="Q100:Q102"/>
    <mergeCell ref="R100:R102"/>
    <mergeCell ref="Q85:Q87"/>
    <mergeCell ref="R85:R87"/>
    <mergeCell ref="Q88:Q90"/>
    <mergeCell ref="R88:R90"/>
    <mergeCell ref="Q91:Q93"/>
    <mergeCell ref="R91:R93"/>
    <mergeCell ref="Q76:Q78"/>
    <mergeCell ref="R76:R78"/>
    <mergeCell ref="Q79:Q81"/>
    <mergeCell ref="R79:R81"/>
    <mergeCell ref="Q82:Q84"/>
    <mergeCell ref="R82:R84"/>
    <mergeCell ref="Q67:Q69"/>
    <mergeCell ref="R67:R69"/>
    <mergeCell ref="Q70:Q72"/>
    <mergeCell ref="R70:R72"/>
    <mergeCell ref="Q73:Q75"/>
    <mergeCell ref="R73:R75"/>
    <mergeCell ref="Q58:Q60"/>
    <mergeCell ref="R58:R60"/>
    <mergeCell ref="Q61:Q63"/>
    <mergeCell ref="R61:R63"/>
    <mergeCell ref="Q64:Q66"/>
    <mergeCell ref="R64:R66"/>
    <mergeCell ref="Q49:Q51"/>
    <mergeCell ref="R49:R51"/>
    <mergeCell ref="Q52:Q54"/>
    <mergeCell ref="R52:R54"/>
    <mergeCell ref="Q55:Q57"/>
    <mergeCell ref="R55:R57"/>
    <mergeCell ref="Q40:Q42"/>
    <mergeCell ref="R40:R42"/>
    <mergeCell ref="Q43:Q45"/>
    <mergeCell ref="R43:R45"/>
    <mergeCell ref="Q46:Q48"/>
    <mergeCell ref="R46:R48"/>
    <mergeCell ref="Q31:Q33"/>
    <mergeCell ref="R31:R33"/>
    <mergeCell ref="Q34:Q36"/>
    <mergeCell ref="R34:R36"/>
    <mergeCell ref="Q37:Q39"/>
    <mergeCell ref="R37:R39"/>
    <mergeCell ref="P148:P150"/>
    <mergeCell ref="P151:P153"/>
    <mergeCell ref="Q10:Q12"/>
    <mergeCell ref="R10:R12"/>
    <mergeCell ref="Q13:Q15"/>
    <mergeCell ref="R13:R15"/>
    <mergeCell ref="Q16:Q18"/>
    <mergeCell ref="R16:R18"/>
    <mergeCell ref="Q19:Q21"/>
    <mergeCell ref="R19:R21"/>
    <mergeCell ref="Q22:Q24"/>
    <mergeCell ref="R22:R24"/>
    <mergeCell ref="Q25:Q27"/>
    <mergeCell ref="R25:R27"/>
    <mergeCell ref="Q28:Q30"/>
    <mergeCell ref="R28:R30"/>
    <mergeCell ref="P133:P135"/>
    <mergeCell ref="P136:P138"/>
    <mergeCell ref="P139:P141"/>
    <mergeCell ref="P142:P144"/>
    <mergeCell ref="P145:P147"/>
    <mergeCell ref="P118:P120"/>
    <mergeCell ref="P121:P123"/>
    <mergeCell ref="P124:P126"/>
    <mergeCell ref="P127:P129"/>
    <mergeCell ref="P130:P132"/>
    <mergeCell ref="P103:P105"/>
    <mergeCell ref="P106:P108"/>
    <mergeCell ref="P109:P111"/>
    <mergeCell ref="P112:P114"/>
    <mergeCell ref="P115:P117"/>
    <mergeCell ref="P88:P90"/>
    <mergeCell ref="P91:P93"/>
    <mergeCell ref="P94:P96"/>
    <mergeCell ref="P97:P99"/>
    <mergeCell ref="P100:P102"/>
    <mergeCell ref="P73:P75"/>
    <mergeCell ref="P76:P78"/>
    <mergeCell ref="P79:P81"/>
    <mergeCell ref="P82:P84"/>
    <mergeCell ref="P85:P87"/>
    <mergeCell ref="P58:P60"/>
    <mergeCell ref="P61:P63"/>
    <mergeCell ref="P64:P66"/>
    <mergeCell ref="P67:P69"/>
    <mergeCell ref="P70:P72"/>
    <mergeCell ref="R4:R6"/>
    <mergeCell ref="P13:P15"/>
    <mergeCell ref="P16:P18"/>
    <mergeCell ref="P19:P21"/>
    <mergeCell ref="P22:P24"/>
    <mergeCell ref="O151:O153"/>
    <mergeCell ref="P4:P6"/>
    <mergeCell ref="P7:P9"/>
    <mergeCell ref="P10:P12"/>
    <mergeCell ref="Q4:Q6"/>
    <mergeCell ref="P25:P27"/>
    <mergeCell ref="P28:P30"/>
    <mergeCell ref="P31:P33"/>
    <mergeCell ref="P34:P36"/>
    <mergeCell ref="P37:P39"/>
    <mergeCell ref="P40:P42"/>
    <mergeCell ref="P43:P45"/>
    <mergeCell ref="P46:P48"/>
    <mergeCell ref="P49:P51"/>
    <mergeCell ref="P52:P54"/>
    <mergeCell ref="P55:P57"/>
    <mergeCell ref="B151:B153"/>
    <mergeCell ref="C151:C153"/>
    <mergeCell ref="D151:D153"/>
    <mergeCell ref="E151:E153"/>
    <mergeCell ref="F151:F153"/>
    <mergeCell ref="G151:G153"/>
    <mergeCell ref="O145:O147"/>
    <mergeCell ref="B148:B150"/>
    <mergeCell ref="C148:C150"/>
    <mergeCell ref="D148:D150"/>
    <mergeCell ref="E148:E150"/>
    <mergeCell ref="F148:F150"/>
    <mergeCell ref="G148:G150"/>
    <mergeCell ref="O148:O150"/>
    <mergeCell ref="B145:B147"/>
    <mergeCell ref="C145:C147"/>
    <mergeCell ref="D145:D147"/>
    <mergeCell ref="E145:E147"/>
    <mergeCell ref="F145:F147"/>
    <mergeCell ref="G145:G147"/>
    <mergeCell ref="O139:O141"/>
    <mergeCell ref="O142:O144"/>
    <mergeCell ref="B142:B144"/>
    <mergeCell ref="C142:C144"/>
    <mergeCell ref="D142:D144"/>
    <mergeCell ref="E142:E144"/>
    <mergeCell ref="F142:F144"/>
    <mergeCell ref="G142:G144"/>
    <mergeCell ref="B139:B141"/>
    <mergeCell ref="C139:C141"/>
    <mergeCell ref="D139:D141"/>
    <mergeCell ref="E139:E141"/>
    <mergeCell ref="F139:F141"/>
    <mergeCell ref="G139:G141"/>
    <mergeCell ref="O133:O135"/>
    <mergeCell ref="B136:B138"/>
    <mergeCell ref="C136:C138"/>
    <mergeCell ref="D136:D138"/>
    <mergeCell ref="E136:E138"/>
    <mergeCell ref="F136:F138"/>
    <mergeCell ref="G136:G138"/>
    <mergeCell ref="O136:O138"/>
    <mergeCell ref="B133:B135"/>
    <mergeCell ref="C133:C135"/>
    <mergeCell ref="D133:D135"/>
    <mergeCell ref="E133:E135"/>
    <mergeCell ref="F133:F135"/>
    <mergeCell ref="G133:G135"/>
    <mergeCell ref="O127:O129"/>
    <mergeCell ref="B130:B132"/>
    <mergeCell ref="C130:C132"/>
    <mergeCell ref="D130:D132"/>
    <mergeCell ref="E130:E132"/>
    <mergeCell ref="F130:F132"/>
    <mergeCell ref="G130:G132"/>
    <mergeCell ref="O130:O132"/>
    <mergeCell ref="B127:B129"/>
    <mergeCell ref="C127:C129"/>
    <mergeCell ref="D127:D129"/>
    <mergeCell ref="E127:E129"/>
    <mergeCell ref="F127:F129"/>
    <mergeCell ref="G127:G129"/>
    <mergeCell ref="O121:O123"/>
    <mergeCell ref="B124:B126"/>
    <mergeCell ref="C124:C126"/>
    <mergeCell ref="D124:D126"/>
    <mergeCell ref="E124:E126"/>
    <mergeCell ref="F124:F126"/>
    <mergeCell ref="G124:G126"/>
    <mergeCell ref="O124:O126"/>
    <mergeCell ref="B121:B123"/>
    <mergeCell ref="C121:C123"/>
    <mergeCell ref="D121:D123"/>
    <mergeCell ref="E121:E123"/>
    <mergeCell ref="F121:F123"/>
    <mergeCell ref="G121:G123"/>
    <mergeCell ref="O115:O117"/>
    <mergeCell ref="B118:B120"/>
    <mergeCell ref="C118:C120"/>
    <mergeCell ref="D118:D120"/>
    <mergeCell ref="E118:E120"/>
    <mergeCell ref="F118:F120"/>
    <mergeCell ref="G118:G120"/>
    <mergeCell ref="O118:O120"/>
    <mergeCell ref="B115:B117"/>
    <mergeCell ref="C115:C117"/>
    <mergeCell ref="D115:D117"/>
    <mergeCell ref="E115:E117"/>
    <mergeCell ref="F115:F117"/>
    <mergeCell ref="G115:G117"/>
    <mergeCell ref="O109:O111"/>
    <mergeCell ref="B112:B114"/>
    <mergeCell ref="C112:C114"/>
    <mergeCell ref="D112:D114"/>
    <mergeCell ref="E112:E114"/>
    <mergeCell ref="F112:F114"/>
    <mergeCell ref="G112:G114"/>
    <mergeCell ref="O112:O114"/>
    <mergeCell ref="B109:B111"/>
    <mergeCell ref="C109:C111"/>
    <mergeCell ref="D109:D111"/>
    <mergeCell ref="E109:E111"/>
    <mergeCell ref="F109:F111"/>
    <mergeCell ref="G109:G111"/>
    <mergeCell ref="O103:O105"/>
    <mergeCell ref="B106:B108"/>
    <mergeCell ref="C106:C108"/>
    <mergeCell ref="D106:D108"/>
    <mergeCell ref="E106:E108"/>
    <mergeCell ref="F106:F108"/>
    <mergeCell ref="G106:G108"/>
    <mergeCell ref="O106:O108"/>
    <mergeCell ref="B103:B105"/>
    <mergeCell ref="C103:C105"/>
    <mergeCell ref="D103:D105"/>
    <mergeCell ref="E103:E105"/>
    <mergeCell ref="F103:F105"/>
    <mergeCell ref="G103:G105"/>
    <mergeCell ref="O97:O99"/>
    <mergeCell ref="B100:B102"/>
    <mergeCell ref="C100:C102"/>
    <mergeCell ref="D100:D102"/>
    <mergeCell ref="E100:E102"/>
    <mergeCell ref="F100:F102"/>
    <mergeCell ref="G100:G102"/>
    <mergeCell ref="O100:O102"/>
    <mergeCell ref="B97:B99"/>
    <mergeCell ref="C97:C99"/>
    <mergeCell ref="D97:D99"/>
    <mergeCell ref="E97:E99"/>
    <mergeCell ref="F97:F99"/>
    <mergeCell ref="G97:G99"/>
    <mergeCell ref="O91:O93"/>
    <mergeCell ref="B94:B96"/>
    <mergeCell ref="C94:C96"/>
    <mergeCell ref="D94:D96"/>
    <mergeCell ref="E94:E96"/>
    <mergeCell ref="F94:F96"/>
    <mergeCell ref="G94:G96"/>
    <mergeCell ref="O94:O96"/>
    <mergeCell ref="B91:B93"/>
    <mergeCell ref="C91:C93"/>
    <mergeCell ref="D91:D93"/>
    <mergeCell ref="E91:E93"/>
    <mergeCell ref="F91:F93"/>
    <mergeCell ref="G91:G93"/>
    <mergeCell ref="O85:O87"/>
    <mergeCell ref="B88:B90"/>
    <mergeCell ref="C88:C90"/>
    <mergeCell ref="D88:D90"/>
    <mergeCell ref="E88:E90"/>
    <mergeCell ref="F88:F90"/>
    <mergeCell ref="G88:G90"/>
    <mergeCell ref="O88:O90"/>
    <mergeCell ref="B85:B87"/>
    <mergeCell ref="C85:C87"/>
    <mergeCell ref="D85:D87"/>
    <mergeCell ref="E85:E87"/>
    <mergeCell ref="F85:F87"/>
    <mergeCell ref="G85:G87"/>
    <mergeCell ref="O79:O81"/>
    <mergeCell ref="B82:B84"/>
    <mergeCell ref="C82:C84"/>
    <mergeCell ref="D82:D84"/>
    <mergeCell ref="E82:E84"/>
    <mergeCell ref="F82:F84"/>
    <mergeCell ref="G82:G84"/>
    <mergeCell ref="O82:O84"/>
    <mergeCell ref="B79:B81"/>
    <mergeCell ref="C79:C81"/>
    <mergeCell ref="D79:D81"/>
    <mergeCell ref="E79:E81"/>
    <mergeCell ref="F79:F81"/>
    <mergeCell ref="G79:G81"/>
    <mergeCell ref="O73:O75"/>
    <mergeCell ref="B76:B78"/>
    <mergeCell ref="C76:C78"/>
    <mergeCell ref="D76:D78"/>
    <mergeCell ref="E76:E78"/>
    <mergeCell ref="F76:F78"/>
    <mergeCell ref="G76:G78"/>
    <mergeCell ref="O76:O78"/>
    <mergeCell ref="B73:B75"/>
    <mergeCell ref="C73:C75"/>
    <mergeCell ref="D73:D75"/>
    <mergeCell ref="E73:E75"/>
    <mergeCell ref="F73:F75"/>
    <mergeCell ref="G73:G75"/>
    <mergeCell ref="O67:O69"/>
    <mergeCell ref="B70:B72"/>
    <mergeCell ref="C70:C72"/>
    <mergeCell ref="D70:D72"/>
    <mergeCell ref="E70:E72"/>
    <mergeCell ref="F70:F72"/>
    <mergeCell ref="G70:G72"/>
    <mergeCell ref="O70:O72"/>
    <mergeCell ref="B67:B69"/>
    <mergeCell ref="C67:C69"/>
    <mergeCell ref="D67:D69"/>
    <mergeCell ref="E67:E69"/>
    <mergeCell ref="F67:F69"/>
    <mergeCell ref="G67:G69"/>
    <mergeCell ref="O61:O63"/>
    <mergeCell ref="B64:B66"/>
    <mergeCell ref="C64:C66"/>
    <mergeCell ref="D64:D66"/>
    <mergeCell ref="E64:E66"/>
    <mergeCell ref="F64:F66"/>
    <mergeCell ref="G64:G66"/>
    <mergeCell ref="O64:O66"/>
    <mergeCell ref="B61:B63"/>
    <mergeCell ref="C61:C63"/>
    <mergeCell ref="D61:D63"/>
    <mergeCell ref="E61:E63"/>
    <mergeCell ref="F61:F63"/>
    <mergeCell ref="G61:G63"/>
    <mergeCell ref="O55:O57"/>
    <mergeCell ref="B58:B60"/>
    <mergeCell ref="C58:C60"/>
    <mergeCell ref="D58:D60"/>
    <mergeCell ref="E58:E60"/>
    <mergeCell ref="F58:F60"/>
    <mergeCell ref="G58:G60"/>
    <mergeCell ref="O58:O60"/>
    <mergeCell ref="B55:B57"/>
    <mergeCell ref="C55:C57"/>
    <mergeCell ref="D55:D57"/>
    <mergeCell ref="E55:E57"/>
    <mergeCell ref="F55:F57"/>
    <mergeCell ref="G55:G57"/>
    <mergeCell ref="O49:O51"/>
    <mergeCell ref="B52:B54"/>
    <mergeCell ref="C52:C54"/>
    <mergeCell ref="D52:D54"/>
    <mergeCell ref="E52:E54"/>
    <mergeCell ref="F52:F54"/>
    <mergeCell ref="G52:G54"/>
    <mergeCell ref="O52:O54"/>
    <mergeCell ref="B49:B51"/>
    <mergeCell ref="C49:C51"/>
    <mergeCell ref="D49:D51"/>
    <mergeCell ref="E49:E51"/>
    <mergeCell ref="F49:F51"/>
    <mergeCell ref="G49:G51"/>
    <mergeCell ref="O43:O45"/>
    <mergeCell ref="B46:B48"/>
    <mergeCell ref="C46:C48"/>
    <mergeCell ref="D46:D48"/>
    <mergeCell ref="E46:E48"/>
    <mergeCell ref="F46:F48"/>
    <mergeCell ref="G46:G48"/>
    <mergeCell ref="O46:O48"/>
    <mergeCell ref="B43:B45"/>
    <mergeCell ref="C43:C45"/>
    <mergeCell ref="D43:D45"/>
    <mergeCell ref="E43:E45"/>
    <mergeCell ref="F43:F45"/>
    <mergeCell ref="G43:G45"/>
    <mergeCell ref="O37:O39"/>
    <mergeCell ref="B40:B42"/>
    <mergeCell ref="C40:C42"/>
    <mergeCell ref="D40:D42"/>
    <mergeCell ref="E40:E42"/>
    <mergeCell ref="F40:F42"/>
    <mergeCell ref="G40:G42"/>
    <mergeCell ref="O40:O42"/>
    <mergeCell ref="B37:B39"/>
    <mergeCell ref="C37:C39"/>
    <mergeCell ref="D37:D39"/>
    <mergeCell ref="E37:E39"/>
    <mergeCell ref="F37:F39"/>
    <mergeCell ref="G37:G39"/>
    <mergeCell ref="O31:O33"/>
    <mergeCell ref="B34:B36"/>
    <mergeCell ref="C34:C36"/>
    <mergeCell ref="D34:D36"/>
    <mergeCell ref="E34:E36"/>
    <mergeCell ref="F34:F36"/>
    <mergeCell ref="G34:G36"/>
    <mergeCell ref="O34:O36"/>
    <mergeCell ref="B31:B33"/>
    <mergeCell ref="C31:C33"/>
    <mergeCell ref="D31:D33"/>
    <mergeCell ref="E31:E33"/>
    <mergeCell ref="F31:F33"/>
    <mergeCell ref="G31:G33"/>
    <mergeCell ref="O25:O27"/>
    <mergeCell ref="B28:B30"/>
    <mergeCell ref="C28:C30"/>
    <mergeCell ref="D28:D30"/>
    <mergeCell ref="E28:E30"/>
    <mergeCell ref="F28:F30"/>
    <mergeCell ref="G28:G30"/>
    <mergeCell ref="O28:O30"/>
    <mergeCell ref="B25:B27"/>
    <mergeCell ref="C25:C27"/>
    <mergeCell ref="D25:D27"/>
    <mergeCell ref="E25:E27"/>
    <mergeCell ref="F25:F27"/>
    <mergeCell ref="G25:G27"/>
    <mergeCell ref="O19:O21"/>
    <mergeCell ref="B22:B24"/>
    <mergeCell ref="C22:C24"/>
    <mergeCell ref="D22:D24"/>
    <mergeCell ref="E22:E24"/>
    <mergeCell ref="F22:F24"/>
    <mergeCell ref="G22:G24"/>
    <mergeCell ref="O22:O24"/>
    <mergeCell ref="B19:B21"/>
    <mergeCell ref="C19:C21"/>
    <mergeCell ref="D19:D21"/>
    <mergeCell ref="E19:E21"/>
    <mergeCell ref="F19:F21"/>
    <mergeCell ref="G19:G21"/>
    <mergeCell ref="O13:O15"/>
    <mergeCell ref="B16:B18"/>
    <mergeCell ref="C16:C18"/>
    <mergeCell ref="D16:D18"/>
    <mergeCell ref="E16:E18"/>
    <mergeCell ref="F16:F18"/>
    <mergeCell ref="G16:G18"/>
    <mergeCell ref="O16:O18"/>
    <mergeCell ref="B13:B15"/>
    <mergeCell ref="C13:C15"/>
    <mergeCell ref="D13:D15"/>
    <mergeCell ref="E13:E15"/>
    <mergeCell ref="F13:F15"/>
    <mergeCell ref="G13:G15"/>
    <mergeCell ref="O7:O9"/>
    <mergeCell ref="B10:B12"/>
    <mergeCell ref="C10:C12"/>
    <mergeCell ref="D10:D12"/>
    <mergeCell ref="E10:E12"/>
    <mergeCell ref="F10:F12"/>
    <mergeCell ref="G10:G12"/>
    <mergeCell ref="O10:O12"/>
    <mergeCell ref="B7:B9"/>
    <mergeCell ref="C7:C9"/>
    <mergeCell ref="D7:D9"/>
    <mergeCell ref="E7:E9"/>
    <mergeCell ref="F7:F9"/>
    <mergeCell ref="G7:G9"/>
    <mergeCell ref="B2:C2"/>
    <mergeCell ref="B4:B6"/>
    <mergeCell ref="E4:E6"/>
    <mergeCell ref="G4:G6"/>
    <mergeCell ref="O4:O6"/>
    <mergeCell ref="D4:D6"/>
    <mergeCell ref="C4:C6"/>
    <mergeCell ref="F4:F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P52"/>
  <sheetViews>
    <sheetView showGridLines="0" zoomScalePageLayoutView="0" workbookViewId="0" topLeftCell="A1">
      <selection activeCell="B3" sqref="B3:C3"/>
    </sheetView>
  </sheetViews>
  <sheetFormatPr defaultColWidth="9.140625" defaultRowHeight="12.75"/>
  <cols>
    <col min="1" max="1" width="2.00390625" style="0" customWidth="1"/>
    <col min="2" max="2" width="9.57421875" style="10" customWidth="1"/>
    <col min="3" max="3" width="25.7109375" style="1" customWidth="1"/>
    <col min="4" max="4" width="10.7109375" style="1" customWidth="1"/>
    <col min="5" max="5" width="5.00390625" style="1" bestFit="1" customWidth="1"/>
    <col min="6" max="6" width="38.7109375" style="1" bestFit="1" customWidth="1"/>
    <col min="7" max="7" width="8.28125" style="1" bestFit="1" customWidth="1"/>
    <col min="8" max="14" width="9.7109375" style="6" customWidth="1"/>
    <col min="15" max="15" width="10.8515625" style="1" hidden="1" customWidth="1"/>
    <col min="16" max="16" width="10.57421875" style="1" bestFit="1" customWidth="1"/>
    <col min="17" max="17" width="12.8515625" style="1" bestFit="1" customWidth="1"/>
    <col min="18" max="18" width="14.140625" style="1" customWidth="1"/>
    <col min="19" max="19" width="9.140625" style="1" customWidth="1"/>
  </cols>
  <sheetData>
    <row r="1" spans="2:4" ht="18">
      <c r="B1" s="132" t="s">
        <v>7</v>
      </c>
      <c r="C1" s="133"/>
      <c r="D1" s="133"/>
    </row>
    <row r="2" spans="2:14" ht="18">
      <c r="B2" s="132" t="s">
        <v>10</v>
      </c>
      <c r="C2" s="133"/>
      <c r="D2" s="8"/>
      <c r="F2" s="7" t="s">
        <v>6</v>
      </c>
      <c r="G2" s="9"/>
      <c r="I2" s="141" t="s">
        <v>9</v>
      </c>
      <c r="J2" s="122"/>
      <c r="K2" s="122"/>
      <c r="L2" s="11"/>
      <c r="N2" s="11"/>
    </row>
    <row r="3" spans="2:14" ht="18.75" thickBot="1">
      <c r="B3" s="100" t="s">
        <v>8</v>
      </c>
      <c r="C3" s="101"/>
      <c r="D3" s="8"/>
      <c r="F3" s="7"/>
      <c r="G3" s="9"/>
      <c r="I3" s="11"/>
      <c r="J3" s="11"/>
      <c r="K3" s="11"/>
      <c r="L3" s="11"/>
      <c r="N3" s="11"/>
    </row>
    <row r="4" spans="2:15" ht="13.5" thickBot="1">
      <c r="B4" s="5" t="s">
        <v>2</v>
      </c>
      <c r="C4" s="4" t="s">
        <v>1</v>
      </c>
      <c r="D4" s="2" t="s">
        <v>5</v>
      </c>
      <c r="E4" s="2" t="s">
        <v>0</v>
      </c>
      <c r="F4" s="2" t="s">
        <v>4</v>
      </c>
      <c r="G4" s="3" t="s">
        <v>3</v>
      </c>
      <c r="H4" s="12"/>
      <c r="I4" s="12"/>
      <c r="J4" s="12"/>
      <c r="K4" s="12"/>
      <c r="L4" s="12"/>
      <c r="M4" s="12"/>
      <c r="N4" s="13"/>
      <c r="O4" s="24" t="s">
        <v>12</v>
      </c>
    </row>
    <row r="5" spans="2:15" ht="15.75">
      <c r="B5" s="105">
        <f>RANK(O5,$O$5:$O$46)</f>
        <v>13</v>
      </c>
      <c r="C5" s="29" t="s">
        <v>21</v>
      </c>
      <c r="D5" s="31">
        <v>1972</v>
      </c>
      <c r="E5" s="111">
        <v>7</v>
      </c>
      <c r="F5" s="33"/>
      <c r="G5" s="117">
        <f>COUNTA(H5:N7)</f>
        <v>11</v>
      </c>
      <c r="H5" s="14">
        <v>0.013310185185185187</v>
      </c>
      <c r="I5" s="15">
        <v>0.025810185185185183</v>
      </c>
      <c r="J5" s="14">
        <v>0.04045138888888889</v>
      </c>
      <c r="K5" s="14">
        <v>0.05578703703703703</v>
      </c>
      <c r="L5" s="14">
        <v>0.07025462962962963</v>
      </c>
      <c r="M5" s="14">
        <v>0.08431712962962963</v>
      </c>
      <c r="N5" s="16">
        <v>0.11574074074074074</v>
      </c>
      <c r="O5" s="140">
        <f>(G5*100000)-((MAX(H5:N7))*86400)</f>
        <v>1083020</v>
      </c>
    </row>
    <row r="6" spans="2:15" ht="15.75">
      <c r="B6" s="106"/>
      <c r="C6" s="29" t="s">
        <v>22</v>
      </c>
      <c r="D6" s="31">
        <v>1975</v>
      </c>
      <c r="E6" s="114"/>
      <c r="F6" s="34" t="s">
        <v>49</v>
      </c>
      <c r="G6" s="118"/>
      <c r="H6" s="19">
        <v>0.1300925925925926</v>
      </c>
      <c r="I6" s="15">
        <v>0.14814814814814814</v>
      </c>
      <c r="J6" s="15">
        <v>0.17854166666666668</v>
      </c>
      <c r="K6" s="15">
        <v>0.19652777777777777</v>
      </c>
      <c r="L6" s="15"/>
      <c r="M6" s="15"/>
      <c r="N6" s="20"/>
      <c r="O6" s="140"/>
    </row>
    <row r="7" spans="2:15" ht="16.5" thickBot="1">
      <c r="B7" s="107"/>
      <c r="C7" s="66" t="s">
        <v>23</v>
      </c>
      <c r="D7" s="68">
        <v>1991</v>
      </c>
      <c r="E7" s="115"/>
      <c r="F7" s="76"/>
      <c r="G7" s="119"/>
      <c r="H7" s="22"/>
      <c r="I7" s="22"/>
      <c r="J7" s="22"/>
      <c r="K7" s="22"/>
      <c r="L7" s="22"/>
      <c r="M7" s="22"/>
      <c r="N7" s="23"/>
      <c r="O7" s="140"/>
    </row>
    <row r="8" spans="2:15" ht="15.75">
      <c r="B8" s="105">
        <f>RANK(O8,$O$5:$O$46)</f>
        <v>5</v>
      </c>
      <c r="C8" s="67" t="s">
        <v>24</v>
      </c>
      <c r="D8" s="69">
        <v>1996</v>
      </c>
      <c r="E8" s="134">
        <v>12</v>
      </c>
      <c r="F8" s="71"/>
      <c r="G8" s="137">
        <f>COUNTA(H8:N10)</f>
        <v>16</v>
      </c>
      <c r="H8" s="77">
        <v>0.011805555555555555</v>
      </c>
      <c r="I8" s="78">
        <v>0.02326388888888889</v>
      </c>
      <c r="J8" s="77">
        <v>0.03553240740740741</v>
      </c>
      <c r="K8" s="77">
        <v>0.04814814814814814</v>
      </c>
      <c r="L8" s="77">
        <v>0.06024305555555556</v>
      </c>
      <c r="M8" s="77">
        <v>0.07326388888888889</v>
      </c>
      <c r="N8" s="79">
        <v>0.08657407407407408</v>
      </c>
      <c r="O8" s="140">
        <f>(G8*100000)-((MAX(H8:N10))*86400)</f>
        <v>1581245</v>
      </c>
    </row>
    <row r="9" spans="2:15" ht="15.75">
      <c r="B9" s="106"/>
      <c r="C9" s="30" t="s">
        <v>25</v>
      </c>
      <c r="D9" s="32">
        <v>1997</v>
      </c>
      <c r="E9" s="135"/>
      <c r="F9" s="36" t="s">
        <v>50</v>
      </c>
      <c r="G9" s="138"/>
      <c r="H9" s="80">
        <v>0.09930555555555555</v>
      </c>
      <c r="I9" s="78">
        <v>0.1133101851851852</v>
      </c>
      <c r="J9" s="78">
        <v>0.12887731481481482</v>
      </c>
      <c r="K9" s="78">
        <v>0.1412037037037037</v>
      </c>
      <c r="L9" s="78">
        <v>0.1574074074074074</v>
      </c>
      <c r="M9" s="78">
        <v>0.17465277777777777</v>
      </c>
      <c r="N9" s="81">
        <v>0.18686342592592595</v>
      </c>
      <c r="O9" s="140"/>
    </row>
    <row r="10" spans="2:15" ht="16.5" thickBot="1">
      <c r="B10" s="107"/>
      <c r="C10" s="64" t="s">
        <v>26</v>
      </c>
      <c r="D10" s="65">
        <v>1999</v>
      </c>
      <c r="E10" s="136"/>
      <c r="F10" s="65"/>
      <c r="G10" s="139"/>
      <c r="H10" s="82">
        <v>0.20335648148148147</v>
      </c>
      <c r="I10" s="82">
        <v>0.21707175925925926</v>
      </c>
      <c r="J10" s="82"/>
      <c r="K10" s="82"/>
      <c r="L10" s="82"/>
      <c r="M10" s="82"/>
      <c r="N10" s="83"/>
      <c r="O10" s="140"/>
    </row>
    <row r="11" spans="2:15" ht="15.75">
      <c r="B11" s="105">
        <f>RANK(O11,$O$5:$O$46)</f>
        <v>3</v>
      </c>
      <c r="C11" s="29" t="s">
        <v>27</v>
      </c>
      <c r="D11" s="31">
        <v>1982</v>
      </c>
      <c r="E11" s="111">
        <v>3</v>
      </c>
      <c r="F11" s="33"/>
      <c r="G11" s="117">
        <f>COUNTA(H11:N13)</f>
        <v>17</v>
      </c>
      <c r="H11" s="14">
        <v>0.013310185185185187</v>
      </c>
      <c r="I11" s="15">
        <v>0.02280092592592593</v>
      </c>
      <c r="J11" s="14">
        <v>0.03616898148148148</v>
      </c>
      <c r="K11" s="14">
        <v>0.04976851851851852</v>
      </c>
      <c r="L11" s="14">
        <v>0.06041666666666667</v>
      </c>
      <c r="M11" s="14">
        <v>0.07465277777777778</v>
      </c>
      <c r="N11" s="16">
        <v>0.08844907407407408</v>
      </c>
      <c r="O11" s="140">
        <f>(G11*100000)-((MAX(H11:N13))*86400)</f>
        <v>1680605</v>
      </c>
    </row>
    <row r="12" spans="2:15" ht="15.75">
      <c r="B12" s="106"/>
      <c r="C12" s="29" t="s">
        <v>28</v>
      </c>
      <c r="D12" s="31">
        <v>1983</v>
      </c>
      <c r="E12" s="114"/>
      <c r="F12" s="34" t="s">
        <v>51</v>
      </c>
      <c r="G12" s="118"/>
      <c r="H12" s="19">
        <v>0.09918981481481481</v>
      </c>
      <c r="I12" s="15">
        <v>0.11377314814814815</v>
      </c>
      <c r="J12" s="15">
        <v>0.125</v>
      </c>
      <c r="K12" s="15">
        <v>0.12934027777777776</v>
      </c>
      <c r="L12" s="15">
        <v>0.14097222222222222</v>
      </c>
      <c r="M12" s="15">
        <v>0.15752314814814813</v>
      </c>
      <c r="N12" s="20">
        <v>0.17421296296296296</v>
      </c>
      <c r="O12" s="140"/>
    </row>
    <row r="13" spans="2:15" ht="16.5" thickBot="1">
      <c r="B13" s="107"/>
      <c r="C13" s="66" t="s">
        <v>29</v>
      </c>
      <c r="D13" s="68">
        <v>1989</v>
      </c>
      <c r="E13" s="115"/>
      <c r="F13" s="76"/>
      <c r="G13" s="119"/>
      <c r="H13" s="22">
        <v>0.18686342592592595</v>
      </c>
      <c r="I13" s="22">
        <v>0.20451388888888888</v>
      </c>
      <c r="J13" s="22">
        <v>0.22447916666666667</v>
      </c>
      <c r="K13" s="22"/>
      <c r="L13" s="22"/>
      <c r="M13" s="22"/>
      <c r="N13" s="23"/>
      <c r="O13" s="140"/>
    </row>
    <row r="14" spans="2:15" ht="15.75">
      <c r="B14" s="105">
        <f>RANK(O14,$O$5:$O$46)</f>
        <v>10</v>
      </c>
      <c r="C14" s="67" t="s">
        <v>30</v>
      </c>
      <c r="D14" s="69">
        <v>1973</v>
      </c>
      <c r="E14" s="134">
        <v>2</v>
      </c>
      <c r="F14" s="71"/>
      <c r="G14" s="137">
        <f>COUNTA(H14:N16)</f>
        <v>14</v>
      </c>
      <c r="H14" s="77">
        <v>0.013078703703703703</v>
      </c>
      <c r="I14" s="78">
        <v>0.02667824074074074</v>
      </c>
      <c r="J14" s="77">
        <v>0.04045138888888889</v>
      </c>
      <c r="K14" s="77">
        <v>0.05376157407407408</v>
      </c>
      <c r="L14" s="77">
        <v>0.06724537037037037</v>
      </c>
      <c r="M14" s="77">
        <v>0.08165509259259258</v>
      </c>
      <c r="N14" s="79">
        <v>0.09583333333333333</v>
      </c>
      <c r="O14" s="140">
        <f>(G14*100000)-((MAX(H14:N16))*86400)</f>
        <v>1382270</v>
      </c>
    </row>
    <row r="15" spans="2:15" ht="15.75">
      <c r="B15" s="106"/>
      <c r="C15" s="30" t="s">
        <v>31</v>
      </c>
      <c r="D15" s="32">
        <v>1972</v>
      </c>
      <c r="E15" s="135"/>
      <c r="F15" s="36" t="s">
        <v>137</v>
      </c>
      <c r="G15" s="138"/>
      <c r="H15" s="80">
        <v>0.11064814814814815</v>
      </c>
      <c r="I15" s="78">
        <v>0.12685185185185185</v>
      </c>
      <c r="J15" s="78">
        <v>0.14097222222222222</v>
      </c>
      <c r="K15" s="78">
        <v>0.15578703703703703</v>
      </c>
      <c r="L15" s="78">
        <v>0.17048611111111112</v>
      </c>
      <c r="M15" s="78">
        <v>0.185625</v>
      </c>
      <c r="N15" s="81">
        <v>0.20520833333333333</v>
      </c>
      <c r="O15" s="140"/>
    </row>
    <row r="16" spans="2:15" ht="16.5" thickBot="1">
      <c r="B16" s="107"/>
      <c r="C16" s="64" t="s">
        <v>32</v>
      </c>
      <c r="D16" s="65">
        <v>1971</v>
      </c>
      <c r="E16" s="136"/>
      <c r="F16" s="65"/>
      <c r="G16" s="139"/>
      <c r="H16" s="82"/>
      <c r="I16" s="82"/>
      <c r="J16" s="82"/>
      <c r="K16" s="82"/>
      <c r="L16" s="82"/>
      <c r="M16" s="82"/>
      <c r="N16" s="83"/>
      <c r="O16" s="140"/>
    </row>
    <row r="17" spans="2:15" ht="15.75">
      <c r="B17" s="105">
        <f>RANK(O17,$O$5:$O$46)</f>
        <v>1</v>
      </c>
      <c r="C17" s="29" t="s">
        <v>33</v>
      </c>
      <c r="D17" s="31">
        <v>1970</v>
      </c>
      <c r="E17" s="111">
        <v>13</v>
      </c>
      <c r="F17" s="33"/>
      <c r="G17" s="117">
        <f>COUNTA(H17:N19)</f>
        <v>19</v>
      </c>
      <c r="H17" s="14">
        <v>0.010300925925925927</v>
      </c>
      <c r="I17" s="15">
        <v>0.02071759259259259</v>
      </c>
      <c r="J17" s="14">
        <v>0.03159722222222222</v>
      </c>
      <c r="K17" s="14">
        <v>0.04268518518518519</v>
      </c>
      <c r="L17" s="14">
        <v>0.053125</v>
      </c>
      <c r="M17" s="14">
        <v>0.06412037037037037</v>
      </c>
      <c r="N17" s="16">
        <v>0.07540509259259259</v>
      </c>
      <c r="O17" s="140">
        <f>(G17*100000)-((MAX(H17:N19))*86400)</f>
        <v>1881590</v>
      </c>
    </row>
    <row r="18" spans="2:16" ht="15.75">
      <c r="B18" s="106"/>
      <c r="C18" s="29" t="s">
        <v>34</v>
      </c>
      <c r="D18" s="31">
        <v>1976</v>
      </c>
      <c r="E18" s="114"/>
      <c r="F18" s="34" t="s">
        <v>53</v>
      </c>
      <c r="G18" s="118"/>
      <c r="H18" s="19">
        <v>0.08620370370370371</v>
      </c>
      <c r="I18" s="15">
        <v>0.09722222222222222</v>
      </c>
      <c r="J18" s="15">
        <v>0.10833333333333334</v>
      </c>
      <c r="K18" s="15">
        <v>0.11927083333333333</v>
      </c>
      <c r="L18" s="15">
        <v>0.1304976851851852</v>
      </c>
      <c r="M18" s="15">
        <v>0.14184027777777777</v>
      </c>
      <c r="N18" s="20">
        <v>0.15300925925925926</v>
      </c>
      <c r="O18" s="140"/>
      <c r="P18" s="39"/>
    </row>
    <row r="19" spans="2:15" ht="16.5" thickBot="1">
      <c r="B19" s="107"/>
      <c r="C19" s="66" t="s">
        <v>35</v>
      </c>
      <c r="D19" s="68">
        <v>1970</v>
      </c>
      <c r="E19" s="115"/>
      <c r="F19" s="76"/>
      <c r="G19" s="119"/>
      <c r="H19" s="22">
        <v>0.1645023148148148</v>
      </c>
      <c r="I19" s="22">
        <v>0.17569444444444446</v>
      </c>
      <c r="J19" s="22">
        <v>0.1873263888888889</v>
      </c>
      <c r="K19" s="22">
        <v>0.19930555555555554</v>
      </c>
      <c r="L19" s="22">
        <v>0.21307870370370371</v>
      </c>
      <c r="M19" s="22"/>
      <c r="N19" s="23"/>
      <c r="O19" s="140"/>
    </row>
    <row r="20" spans="2:15" ht="15.75">
      <c r="B20" s="105">
        <f>RANK(O20,$O$5:$O$46)</f>
        <v>2</v>
      </c>
      <c r="C20" s="67" t="s">
        <v>36</v>
      </c>
      <c r="D20" s="69">
        <v>1966</v>
      </c>
      <c r="E20" s="134">
        <v>5</v>
      </c>
      <c r="F20" s="71"/>
      <c r="G20" s="137">
        <f>COUNTA(H20:N22)</f>
        <v>18</v>
      </c>
      <c r="H20" s="77">
        <v>0.010127314814814815</v>
      </c>
      <c r="I20" s="78">
        <v>0.02065972222222222</v>
      </c>
      <c r="J20" s="77">
        <v>0.03159722222222222</v>
      </c>
      <c r="K20" s="77">
        <v>0.0431712962962963</v>
      </c>
      <c r="L20" s="77">
        <v>0.054050925925925926</v>
      </c>
      <c r="M20" s="77">
        <v>0.06614583333333333</v>
      </c>
      <c r="N20" s="79">
        <v>0.07777777777777778</v>
      </c>
      <c r="O20" s="140">
        <f>(G20*100000)-((MAX(H20:N22))*86400)</f>
        <v>1781240</v>
      </c>
    </row>
    <row r="21" spans="2:16" ht="15.75">
      <c r="B21" s="106"/>
      <c r="C21" s="30" t="s">
        <v>37</v>
      </c>
      <c r="D21" s="32">
        <v>1977</v>
      </c>
      <c r="E21" s="135"/>
      <c r="F21" s="36" t="s">
        <v>139</v>
      </c>
      <c r="G21" s="138"/>
      <c r="H21" s="80">
        <v>0.08917824074074075</v>
      </c>
      <c r="I21" s="78">
        <v>0.10127314814814814</v>
      </c>
      <c r="J21" s="78">
        <v>0.1137962962962963</v>
      </c>
      <c r="K21" s="78">
        <v>0.1255787037037037</v>
      </c>
      <c r="L21" s="78">
        <v>0.13784722222222223</v>
      </c>
      <c r="M21" s="78">
        <v>0.15086805555555557</v>
      </c>
      <c r="N21" s="81">
        <v>0.1631365740740741</v>
      </c>
      <c r="O21" s="140"/>
      <c r="P21" s="39"/>
    </row>
    <row r="22" spans="2:15" ht="16.5" thickBot="1">
      <c r="B22" s="107"/>
      <c r="C22" s="64" t="s">
        <v>38</v>
      </c>
      <c r="D22" s="65">
        <v>1986</v>
      </c>
      <c r="E22" s="136"/>
      <c r="F22" s="65"/>
      <c r="G22" s="139"/>
      <c r="H22" s="82">
        <v>0.17578703703703702</v>
      </c>
      <c r="I22" s="82">
        <v>0.18923611111111113</v>
      </c>
      <c r="J22" s="82">
        <v>0.20266203703703703</v>
      </c>
      <c r="K22" s="82">
        <v>0.21712962962962964</v>
      </c>
      <c r="L22" s="82"/>
      <c r="M22" s="82"/>
      <c r="N22" s="83"/>
      <c r="O22" s="140"/>
    </row>
    <row r="23" spans="2:15" ht="15.75">
      <c r="B23" s="105">
        <f>RANK(O23,$O$5:$O$46)</f>
        <v>8</v>
      </c>
      <c r="C23" s="29" t="s">
        <v>39</v>
      </c>
      <c r="D23" s="31">
        <v>1965</v>
      </c>
      <c r="E23" s="111">
        <v>14</v>
      </c>
      <c r="F23" s="74"/>
      <c r="G23" s="117">
        <f>COUNTA(H23:N25)</f>
        <v>15</v>
      </c>
      <c r="H23" s="14">
        <v>0.012962962962962963</v>
      </c>
      <c r="I23" s="15">
        <v>0.025821759259259256</v>
      </c>
      <c r="J23" s="14">
        <v>0.03900462962962963</v>
      </c>
      <c r="K23" s="14">
        <v>0.052256944444444446</v>
      </c>
      <c r="L23" s="14">
        <v>0.06631944444444444</v>
      </c>
      <c r="M23" s="14">
        <v>0.08003472222222223</v>
      </c>
      <c r="N23" s="16">
        <v>0.09542824074074074</v>
      </c>
      <c r="O23" s="140">
        <f>(G23*100000)-((MAX(H23:N25))*86400)</f>
        <v>1481110</v>
      </c>
    </row>
    <row r="24" spans="2:15" ht="15.75">
      <c r="B24" s="106"/>
      <c r="C24" s="29" t="s">
        <v>40</v>
      </c>
      <c r="D24" s="31">
        <v>1975</v>
      </c>
      <c r="E24" s="114"/>
      <c r="F24" s="34" t="s">
        <v>54</v>
      </c>
      <c r="G24" s="118"/>
      <c r="H24" s="19">
        <v>0.11030092592592593</v>
      </c>
      <c r="I24" s="15">
        <v>0.12494212962962963</v>
      </c>
      <c r="J24" s="15">
        <v>0.1390625</v>
      </c>
      <c r="K24" s="15">
        <v>0.15434027777777778</v>
      </c>
      <c r="L24" s="15">
        <v>0.17037037037037037</v>
      </c>
      <c r="M24" s="15">
        <v>0.1850462962962963</v>
      </c>
      <c r="N24" s="20">
        <v>0.1998263888888889</v>
      </c>
      <c r="O24" s="140"/>
    </row>
    <row r="25" spans="2:15" ht="16.5" thickBot="1">
      <c r="B25" s="107"/>
      <c r="C25" s="66" t="s">
        <v>41</v>
      </c>
      <c r="D25" s="68">
        <v>2001</v>
      </c>
      <c r="E25" s="115"/>
      <c r="F25" s="75"/>
      <c r="G25" s="119"/>
      <c r="H25" s="22">
        <v>0.21863425925925925</v>
      </c>
      <c r="I25" s="22"/>
      <c r="J25" s="22"/>
      <c r="K25" s="22"/>
      <c r="L25" s="22"/>
      <c r="M25" s="22"/>
      <c r="N25" s="23"/>
      <c r="O25" s="140"/>
    </row>
    <row r="26" spans="2:15" ht="15.75">
      <c r="B26" s="105">
        <f>RANK(O26,$O$5:$O$46)</f>
        <v>7</v>
      </c>
      <c r="C26" s="67" t="s">
        <v>42</v>
      </c>
      <c r="D26" s="69">
        <v>1963</v>
      </c>
      <c r="E26" s="134">
        <v>11</v>
      </c>
      <c r="F26" s="69"/>
      <c r="G26" s="137">
        <f>COUNTA(H26:N28)</f>
        <v>15</v>
      </c>
      <c r="H26" s="77">
        <v>0.011458333333333334</v>
      </c>
      <c r="I26" s="78">
        <v>0.024363425925925927</v>
      </c>
      <c r="J26" s="77">
        <v>0.03726851851851851</v>
      </c>
      <c r="K26" s="77">
        <v>0.049247685185185186</v>
      </c>
      <c r="L26" s="77">
        <v>0.06261574074074074</v>
      </c>
      <c r="M26" s="77">
        <v>0.07503472222222222</v>
      </c>
      <c r="N26" s="79">
        <v>0.08819444444444445</v>
      </c>
      <c r="O26" s="140">
        <f>(G26*100000)-((MAX(H26:N28))*86400)</f>
        <v>1482885</v>
      </c>
    </row>
    <row r="27" spans="2:15" ht="15.75">
      <c r="B27" s="106"/>
      <c r="C27" s="30" t="s">
        <v>43</v>
      </c>
      <c r="D27" s="32">
        <v>1962</v>
      </c>
      <c r="E27" s="135"/>
      <c r="F27" s="36" t="s">
        <v>55</v>
      </c>
      <c r="G27" s="138"/>
      <c r="H27" s="80">
        <v>0.10069444444444443</v>
      </c>
      <c r="I27" s="78">
        <v>0.1140625</v>
      </c>
      <c r="J27" s="78">
        <v>0.12696759259259258</v>
      </c>
      <c r="K27" s="78">
        <v>0.1400462962962963</v>
      </c>
      <c r="L27" s="78">
        <v>0.15416666666666667</v>
      </c>
      <c r="M27" s="78">
        <v>0.16811342592592593</v>
      </c>
      <c r="N27" s="81">
        <v>0.1821759259259259</v>
      </c>
      <c r="O27" s="140"/>
    </row>
    <row r="28" spans="2:15" ht="16.5" thickBot="1">
      <c r="B28" s="107"/>
      <c r="C28" s="64" t="s">
        <v>44</v>
      </c>
      <c r="D28" s="65">
        <v>1949</v>
      </c>
      <c r="E28" s="136"/>
      <c r="F28" s="70"/>
      <c r="G28" s="139"/>
      <c r="H28" s="82">
        <v>0.19809027777777777</v>
      </c>
      <c r="I28" s="82"/>
      <c r="J28" s="82"/>
      <c r="K28" s="82"/>
      <c r="L28" s="82"/>
      <c r="M28" s="82"/>
      <c r="N28" s="83"/>
      <c r="O28" s="140"/>
    </row>
    <row r="29" spans="2:15" ht="15.75">
      <c r="B29" s="105">
        <f>RANK(O29,$O$5:$O$46)</f>
        <v>14</v>
      </c>
      <c r="C29" s="29" t="s">
        <v>45</v>
      </c>
      <c r="D29" s="31">
        <v>1987</v>
      </c>
      <c r="E29" s="111">
        <v>15</v>
      </c>
      <c r="F29" s="74"/>
      <c r="G29" s="117">
        <f>COUNTA(H29:N31)</f>
        <v>9</v>
      </c>
      <c r="H29" s="14">
        <v>0.01834490740740741</v>
      </c>
      <c r="I29" s="15">
        <v>0.03981481481481482</v>
      </c>
      <c r="J29" s="14">
        <v>0.05596064814814814</v>
      </c>
      <c r="K29" s="14">
        <v>0.0859375</v>
      </c>
      <c r="L29" s="14">
        <v>0.11429398148148147</v>
      </c>
      <c r="M29" s="14">
        <v>0.1355324074074074</v>
      </c>
      <c r="N29" s="16">
        <v>0.1599537037037037</v>
      </c>
      <c r="O29" s="140">
        <f>(G29*100000)-((MAX(H29:N31))*86400)</f>
        <v>881520</v>
      </c>
    </row>
    <row r="30" spans="2:15" ht="15.75">
      <c r="B30" s="106"/>
      <c r="C30" s="29" t="s">
        <v>46</v>
      </c>
      <c r="D30" s="31">
        <v>1990</v>
      </c>
      <c r="E30" s="114"/>
      <c r="F30" s="34" t="s">
        <v>56</v>
      </c>
      <c r="G30" s="118"/>
      <c r="H30" s="19">
        <v>0.18564814814814815</v>
      </c>
      <c r="I30" s="15">
        <v>0.2138888888888889</v>
      </c>
      <c r="J30" s="15"/>
      <c r="K30" s="15"/>
      <c r="L30" s="15"/>
      <c r="M30" s="15"/>
      <c r="N30" s="20"/>
      <c r="O30" s="140"/>
    </row>
    <row r="31" spans="2:15" ht="16.5" thickBot="1">
      <c r="B31" s="107"/>
      <c r="C31" s="66" t="s">
        <v>47</v>
      </c>
      <c r="D31" s="68">
        <v>1989</v>
      </c>
      <c r="E31" s="115"/>
      <c r="F31" s="75"/>
      <c r="G31" s="119"/>
      <c r="H31" s="22"/>
      <c r="I31" s="22"/>
      <c r="J31" s="22"/>
      <c r="K31" s="22"/>
      <c r="L31" s="22"/>
      <c r="M31" s="22"/>
      <c r="N31" s="23"/>
      <c r="O31" s="140"/>
    </row>
    <row r="32" spans="2:15" ht="15.75">
      <c r="B32" s="105">
        <f>RANK(O32,$O$5:$O$46)</f>
        <v>6</v>
      </c>
      <c r="C32" s="67" t="s">
        <v>57</v>
      </c>
      <c r="D32" s="69">
        <v>1974</v>
      </c>
      <c r="E32" s="134">
        <v>9</v>
      </c>
      <c r="F32" s="69"/>
      <c r="G32" s="137">
        <f>COUNTA(H32:N34)</f>
        <v>16</v>
      </c>
      <c r="H32" s="77">
        <v>0.013310185185185187</v>
      </c>
      <c r="I32" s="78">
        <v>0.024189814814814817</v>
      </c>
      <c r="J32" s="77">
        <v>0.03721064814814815</v>
      </c>
      <c r="K32" s="77">
        <v>0.049421296296296297</v>
      </c>
      <c r="L32" s="77">
        <v>0.0631712962962963</v>
      </c>
      <c r="M32" s="77">
        <v>0.07586805555555555</v>
      </c>
      <c r="N32" s="79">
        <v>0.0898726851851852</v>
      </c>
      <c r="O32" s="140">
        <f>(G32*100000)-((MAX(H32:N34))*86400)</f>
        <v>1580755</v>
      </c>
    </row>
    <row r="33" spans="2:15" ht="15.75">
      <c r="B33" s="106"/>
      <c r="C33" s="30" t="s">
        <v>58</v>
      </c>
      <c r="D33" s="32">
        <v>2000</v>
      </c>
      <c r="E33" s="135"/>
      <c r="F33" s="37" t="s">
        <v>63</v>
      </c>
      <c r="G33" s="138"/>
      <c r="H33" s="80">
        <v>0.10578703703703703</v>
      </c>
      <c r="I33" s="78">
        <v>0.11840277777777779</v>
      </c>
      <c r="J33" s="78">
        <v>0.13148148148148148</v>
      </c>
      <c r="K33" s="78">
        <v>0.14600694444444443</v>
      </c>
      <c r="L33" s="78">
        <v>0.16215277777777778</v>
      </c>
      <c r="M33" s="78">
        <v>0.1757175925925926</v>
      </c>
      <c r="N33" s="81">
        <v>0.19050925925925924</v>
      </c>
      <c r="O33" s="140"/>
    </row>
    <row r="34" spans="2:15" ht="16.5" thickBot="1">
      <c r="B34" s="107"/>
      <c r="C34" s="64" t="s">
        <v>59</v>
      </c>
      <c r="D34" s="65">
        <v>2000</v>
      </c>
      <c r="E34" s="136"/>
      <c r="F34" s="70"/>
      <c r="G34" s="139"/>
      <c r="H34" s="82">
        <v>0.20572916666666666</v>
      </c>
      <c r="I34" s="82">
        <v>0.22274305555555554</v>
      </c>
      <c r="J34" s="82"/>
      <c r="K34" s="82"/>
      <c r="L34" s="82"/>
      <c r="M34" s="82"/>
      <c r="N34" s="83"/>
      <c r="O34" s="140"/>
    </row>
    <row r="35" spans="2:15" ht="15.75">
      <c r="B35" s="105">
        <f>RANK(O35,$O$5:$O$46)</f>
        <v>4</v>
      </c>
      <c r="C35" s="29" t="s">
        <v>60</v>
      </c>
      <c r="D35" s="31">
        <v>1972</v>
      </c>
      <c r="E35" s="111">
        <v>8</v>
      </c>
      <c r="F35" s="72"/>
      <c r="G35" s="117">
        <f>COUNTA(H35:N37)</f>
        <v>16</v>
      </c>
      <c r="H35" s="14">
        <v>0.013310185185185187</v>
      </c>
      <c r="I35" s="15">
        <v>0.026157407407407407</v>
      </c>
      <c r="J35" s="14">
        <v>0.03721064814814815</v>
      </c>
      <c r="K35" s="14">
        <v>0.04866898148148149</v>
      </c>
      <c r="L35" s="14">
        <v>0.062037037037037036</v>
      </c>
      <c r="M35" s="14">
        <v>0.07378472222222222</v>
      </c>
      <c r="N35" s="16">
        <v>0.08703703703703704</v>
      </c>
      <c r="O35" s="140">
        <f>(G35*100000)-((MAX(H35:N37))*86400)</f>
        <v>1581265</v>
      </c>
    </row>
    <row r="36" spans="2:15" ht="15.75">
      <c r="B36" s="106"/>
      <c r="C36" s="29" t="s">
        <v>61</v>
      </c>
      <c r="D36" s="31">
        <v>2000</v>
      </c>
      <c r="E36" s="114"/>
      <c r="F36" s="38" t="s">
        <v>64</v>
      </c>
      <c r="G36" s="118"/>
      <c r="H36" s="19">
        <v>0.09924768518518519</v>
      </c>
      <c r="I36" s="15">
        <v>0.11375</v>
      </c>
      <c r="J36" s="15">
        <v>0.12685185185185185</v>
      </c>
      <c r="K36" s="15">
        <v>0.14131944444444444</v>
      </c>
      <c r="L36" s="15">
        <v>0.1546875</v>
      </c>
      <c r="M36" s="15">
        <v>0.16872685185185185</v>
      </c>
      <c r="N36" s="20">
        <v>0.18273148148148147</v>
      </c>
      <c r="O36" s="140"/>
    </row>
    <row r="37" spans="2:15" ht="16.5" thickBot="1">
      <c r="B37" s="107"/>
      <c r="C37" s="66" t="s">
        <v>62</v>
      </c>
      <c r="D37" s="68">
        <v>1999</v>
      </c>
      <c r="E37" s="115"/>
      <c r="F37" s="73"/>
      <c r="G37" s="119"/>
      <c r="H37" s="22">
        <v>0.20075231481481481</v>
      </c>
      <c r="I37" s="22">
        <v>0.21684027777777778</v>
      </c>
      <c r="J37" s="22"/>
      <c r="K37" s="22"/>
      <c r="L37" s="22"/>
      <c r="M37" s="22"/>
      <c r="N37" s="23"/>
      <c r="O37" s="140"/>
    </row>
    <row r="38" spans="2:15" ht="15.75">
      <c r="B38" s="105">
        <f>RANK(O38,$O$5:$O$46)</f>
        <v>11</v>
      </c>
      <c r="C38" s="84" t="s">
        <v>122</v>
      </c>
      <c r="D38" s="85">
        <v>1975</v>
      </c>
      <c r="E38" s="134">
        <v>4</v>
      </c>
      <c r="F38" s="85"/>
      <c r="G38" s="137">
        <f>COUNTA(H38:N40)</f>
        <v>13</v>
      </c>
      <c r="H38" s="77">
        <v>0.013888888888888888</v>
      </c>
      <c r="I38" s="78">
        <v>0.028819444444444443</v>
      </c>
      <c r="J38" s="77">
        <v>0.0474537037037037</v>
      </c>
      <c r="K38" s="77">
        <v>0.06296296296296296</v>
      </c>
      <c r="L38" s="77">
        <v>0.07864583333333333</v>
      </c>
      <c r="M38" s="77">
        <v>0.09212962962962963</v>
      </c>
      <c r="N38" s="79">
        <v>0.10792824074074074</v>
      </c>
      <c r="O38" s="140">
        <f>(G38*100000)-((MAX(H38:N40))*86400)</f>
        <v>1281810</v>
      </c>
    </row>
    <row r="39" spans="2:15" ht="15.75">
      <c r="B39" s="106"/>
      <c r="C39" s="84" t="s">
        <v>123</v>
      </c>
      <c r="D39" s="37">
        <v>1977</v>
      </c>
      <c r="E39" s="135"/>
      <c r="F39" s="86" t="s">
        <v>135</v>
      </c>
      <c r="G39" s="138"/>
      <c r="H39" s="80">
        <v>0.12407407407407407</v>
      </c>
      <c r="I39" s="78">
        <v>0.13836805555555556</v>
      </c>
      <c r="J39" s="78">
        <v>0.1554398148148148</v>
      </c>
      <c r="K39" s="78">
        <v>0.17337962962962963</v>
      </c>
      <c r="L39" s="78">
        <v>0.18966435185185185</v>
      </c>
      <c r="M39" s="78">
        <v>0.21053240740740742</v>
      </c>
      <c r="N39" s="81"/>
      <c r="O39" s="140"/>
    </row>
    <row r="40" spans="2:15" ht="16.5" thickBot="1">
      <c r="B40" s="107"/>
      <c r="C40" s="87" t="s">
        <v>124</v>
      </c>
      <c r="D40" s="88">
        <v>1979</v>
      </c>
      <c r="E40" s="136"/>
      <c r="F40" s="89"/>
      <c r="G40" s="139"/>
      <c r="H40" s="82"/>
      <c r="I40" s="82"/>
      <c r="J40" s="82"/>
      <c r="K40" s="82"/>
      <c r="L40" s="82"/>
      <c r="M40" s="82"/>
      <c r="N40" s="83"/>
      <c r="O40" s="140"/>
    </row>
    <row r="41" spans="2:15" ht="15.75">
      <c r="B41" s="105">
        <f>RANK(O41,$O$5:$O$46)</f>
        <v>12</v>
      </c>
      <c r="C41" s="94" t="s">
        <v>125</v>
      </c>
      <c r="D41" s="63">
        <v>1991</v>
      </c>
      <c r="E41" s="111">
        <v>1</v>
      </c>
      <c r="F41" s="74"/>
      <c r="G41" s="117">
        <f>COUNTA(H41:N43)</f>
        <v>13</v>
      </c>
      <c r="H41" s="14">
        <v>0.01400462962962963</v>
      </c>
      <c r="I41" s="15">
        <v>0.029166666666666664</v>
      </c>
      <c r="J41" s="14">
        <v>0.04328703703703704</v>
      </c>
      <c r="K41" s="14">
        <v>0.0546875</v>
      </c>
      <c r="L41" s="14">
        <v>0.07332175925925927</v>
      </c>
      <c r="M41" s="14">
        <v>0.08842592592592592</v>
      </c>
      <c r="N41" s="16">
        <v>0.10399305555555556</v>
      </c>
      <c r="O41" s="140">
        <f>(G41*100000)-((MAX(H41:N43))*86400)</f>
        <v>1281610</v>
      </c>
    </row>
    <row r="42" spans="2:15" ht="15.75">
      <c r="B42" s="106"/>
      <c r="C42" s="95" t="s">
        <v>126</v>
      </c>
      <c r="D42" s="17">
        <v>1988</v>
      </c>
      <c r="E42" s="114"/>
      <c r="F42" s="35" t="s">
        <v>140</v>
      </c>
      <c r="G42" s="118"/>
      <c r="H42" s="19">
        <v>0.1211226851851852</v>
      </c>
      <c r="I42" s="15">
        <v>0.13663194444444446</v>
      </c>
      <c r="J42" s="15">
        <v>0.15416666666666667</v>
      </c>
      <c r="K42" s="15">
        <v>0.1741898148148148</v>
      </c>
      <c r="L42" s="15">
        <v>0.19149305555555554</v>
      </c>
      <c r="M42" s="15">
        <v>0.21284722222222222</v>
      </c>
      <c r="N42" s="20"/>
      <c r="O42" s="140"/>
    </row>
    <row r="43" spans="2:15" ht="16.5" thickBot="1">
      <c r="B43" s="107"/>
      <c r="C43" s="93" t="s">
        <v>127</v>
      </c>
      <c r="D43" s="21">
        <v>1988</v>
      </c>
      <c r="E43" s="115"/>
      <c r="F43" s="75"/>
      <c r="G43" s="119"/>
      <c r="H43" s="22"/>
      <c r="I43" s="22"/>
      <c r="J43" s="22"/>
      <c r="K43" s="22"/>
      <c r="L43" s="22"/>
      <c r="M43" s="22"/>
      <c r="N43" s="23"/>
      <c r="O43" s="140"/>
    </row>
    <row r="44" spans="2:15" ht="15.75">
      <c r="B44" s="105">
        <f>RANK(O44,$O$5:$O$46)</f>
        <v>9</v>
      </c>
      <c r="C44" s="84" t="s">
        <v>128</v>
      </c>
      <c r="D44" s="85">
        <v>1977</v>
      </c>
      <c r="E44" s="134">
        <v>6</v>
      </c>
      <c r="F44" s="89"/>
      <c r="G44" s="137">
        <f>COUNTA(H44:N46)</f>
        <v>14</v>
      </c>
      <c r="H44" s="77">
        <v>0.012037037037037035</v>
      </c>
      <c r="I44" s="78">
        <v>0.02702546296296296</v>
      </c>
      <c r="J44" s="77">
        <v>0.036284722222222225</v>
      </c>
      <c r="K44" s="77">
        <v>0.048495370370370376</v>
      </c>
      <c r="L44" s="77">
        <v>0.06140046296296297</v>
      </c>
      <c r="M44" s="77">
        <v>0.0741898148148148</v>
      </c>
      <c r="N44" s="79">
        <v>0.08697916666666666</v>
      </c>
      <c r="O44" s="140">
        <f>(G44*100000)-((MAX(H44:N46))*86400)</f>
        <v>1383700</v>
      </c>
    </row>
    <row r="45" spans="2:15" ht="15.75">
      <c r="B45" s="106"/>
      <c r="C45" s="84" t="s">
        <v>129</v>
      </c>
      <c r="D45" s="37">
        <v>1972</v>
      </c>
      <c r="E45" s="135"/>
      <c r="F45" s="90" t="s">
        <v>141</v>
      </c>
      <c r="G45" s="138"/>
      <c r="H45" s="80">
        <v>0.10109953703703704</v>
      </c>
      <c r="I45" s="78">
        <v>0.11516203703703703</v>
      </c>
      <c r="J45" s="78">
        <v>0.12916666666666668</v>
      </c>
      <c r="K45" s="78">
        <v>0.14427083333333332</v>
      </c>
      <c r="L45" s="78">
        <v>0.1595486111111111</v>
      </c>
      <c r="M45" s="78">
        <v>0.17332175925925927</v>
      </c>
      <c r="N45" s="81">
        <v>0.1886574074074074</v>
      </c>
      <c r="O45" s="140"/>
    </row>
    <row r="46" spans="2:15" ht="16.5" thickBot="1">
      <c r="B46" s="107"/>
      <c r="C46" s="87" t="s">
        <v>130</v>
      </c>
      <c r="D46" s="88"/>
      <c r="E46" s="136"/>
      <c r="F46" s="89"/>
      <c r="G46" s="139"/>
      <c r="H46" s="82"/>
      <c r="I46" s="82"/>
      <c r="J46" s="82"/>
      <c r="K46" s="82"/>
      <c r="L46" s="82"/>
      <c r="M46" s="82"/>
      <c r="N46" s="83"/>
      <c r="O46" s="140"/>
    </row>
    <row r="47" spans="2:14" ht="15.75">
      <c r="B47" s="105" t="e">
        <f>RANK(O47,$O$5:$O$46)</f>
        <v>#N/A</v>
      </c>
      <c r="C47" s="91" t="s">
        <v>131</v>
      </c>
      <c r="D47" s="18">
        <v>1973</v>
      </c>
      <c r="E47" s="111">
        <v>10</v>
      </c>
      <c r="F47" s="74"/>
      <c r="G47" s="117">
        <f>COUNTA(H47:N49)</f>
        <v>17</v>
      </c>
      <c r="H47" s="14">
        <v>0.010532407407407407</v>
      </c>
      <c r="I47" s="15">
        <v>0.02228009259259259</v>
      </c>
      <c r="J47" s="14">
        <v>0.03373842592592593</v>
      </c>
      <c r="K47" s="14">
        <v>0.044097222222222225</v>
      </c>
      <c r="L47" s="14">
        <v>0.0546875</v>
      </c>
      <c r="M47" s="14">
        <v>0.06626157407407407</v>
      </c>
      <c r="N47" s="16">
        <v>0.07881944444444444</v>
      </c>
    </row>
    <row r="48" spans="2:16" ht="15.75">
      <c r="B48" s="106"/>
      <c r="C48" s="92" t="s">
        <v>132</v>
      </c>
      <c r="D48" s="17">
        <v>1973</v>
      </c>
      <c r="E48" s="114"/>
      <c r="F48" s="35" t="s">
        <v>134</v>
      </c>
      <c r="G48" s="118"/>
      <c r="H48" s="19">
        <v>0.09594907407407409</v>
      </c>
      <c r="I48" s="15">
        <v>0.1076388888888889</v>
      </c>
      <c r="J48" s="15">
        <v>0.12013888888888889</v>
      </c>
      <c r="K48" s="15">
        <v>0.13153935185185187</v>
      </c>
      <c r="L48" s="15">
        <v>0.14346064814814816</v>
      </c>
      <c r="M48" s="15">
        <v>0.15625</v>
      </c>
      <c r="N48" s="20">
        <v>0.1708333333333333</v>
      </c>
      <c r="P48" s="39"/>
    </row>
    <row r="49" spans="2:14" ht="16.5" thickBot="1">
      <c r="B49" s="107"/>
      <c r="C49" s="93" t="s">
        <v>133</v>
      </c>
      <c r="D49" s="21">
        <v>1980</v>
      </c>
      <c r="E49" s="115"/>
      <c r="F49" s="75"/>
      <c r="G49" s="119"/>
      <c r="H49" s="22">
        <v>0.1840277777777778</v>
      </c>
      <c r="I49" s="22">
        <v>0.19722222222222222</v>
      </c>
      <c r="J49" s="22">
        <v>0.21278935185185185</v>
      </c>
      <c r="K49" s="22"/>
      <c r="L49" s="22"/>
      <c r="M49" s="22"/>
      <c r="N49" s="23"/>
    </row>
    <row r="50" spans="2:14" ht="12.75">
      <c r="B50" s="105" t="e">
        <f>RANK(O50,$O$5:$O$46)</f>
        <v>#N/A</v>
      </c>
      <c r="C50" s="96"/>
      <c r="D50" s="85"/>
      <c r="E50" s="135"/>
      <c r="F50" s="85"/>
      <c r="G50" s="137">
        <f>COUNTA(H50:N52)</f>
        <v>0</v>
      </c>
      <c r="H50" s="77"/>
      <c r="I50" s="78"/>
      <c r="J50" s="77"/>
      <c r="K50" s="77"/>
      <c r="L50" s="77"/>
      <c r="M50" s="77"/>
      <c r="N50" s="79"/>
    </row>
    <row r="51" spans="2:14" ht="12.75">
      <c r="B51" s="106"/>
      <c r="C51" s="97"/>
      <c r="D51" s="37"/>
      <c r="E51" s="135"/>
      <c r="F51" s="86"/>
      <c r="G51" s="138"/>
      <c r="H51" s="80"/>
      <c r="I51" s="78"/>
      <c r="J51" s="78"/>
      <c r="K51" s="78"/>
      <c r="L51" s="78"/>
      <c r="M51" s="78"/>
      <c r="N51" s="81"/>
    </row>
    <row r="52" spans="2:14" ht="13.5" thickBot="1">
      <c r="B52" s="107"/>
      <c r="C52" s="98"/>
      <c r="D52" s="88"/>
      <c r="E52" s="136"/>
      <c r="F52" s="99"/>
      <c r="G52" s="139"/>
      <c r="H52" s="82"/>
      <c r="I52" s="82"/>
      <c r="J52" s="82"/>
      <c r="K52" s="82"/>
      <c r="L52" s="82"/>
      <c r="M52" s="82"/>
      <c r="N52" s="83"/>
    </row>
  </sheetData>
  <sheetProtection/>
  <mergeCells count="66">
    <mergeCell ref="B47:B49"/>
    <mergeCell ref="E47:E49"/>
    <mergeCell ref="G47:G49"/>
    <mergeCell ref="B50:B52"/>
    <mergeCell ref="E50:E52"/>
    <mergeCell ref="G50:G52"/>
    <mergeCell ref="I2:K2"/>
    <mergeCell ref="B41:B43"/>
    <mergeCell ref="E41:E43"/>
    <mergeCell ref="G41:G43"/>
    <mergeCell ref="O41:O43"/>
    <mergeCell ref="B44:B46"/>
    <mergeCell ref="E44:E46"/>
    <mergeCell ref="G44:G46"/>
    <mergeCell ref="O44:O46"/>
    <mergeCell ref="B35:B37"/>
    <mergeCell ref="E35:E37"/>
    <mergeCell ref="G35:G37"/>
    <mergeCell ref="O35:O37"/>
    <mergeCell ref="B38:B40"/>
    <mergeCell ref="E38:E40"/>
    <mergeCell ref="G38:G40"/>
    <mergeCell ref="O38:O40"/>
    <mergeCell ref="B32:B34"/>
    <mergeCell ref="E32:E34"/>
    <mergeCell ref="G32:G34"/>
    <mergeCell ref="O32:O34"/>
    <mergeCell ref="B29:B31"/>
    <mergeCell ref="E29:E31"/>
    <mergeCell ref="G29:G31"/>
    <mergeCell ref="O29:O31"/>
    <mergeCell ref="G23:G25"/>
    <mergeCell ref="O23:O25"/>
    <mergeCell ref="B26:B28"/>
    <mergeCell ref="E26:E28"/>
    <mergeCell ref="G26:G28"/>
    <mergeCell ref="O26:O28"/>
    <mergeCell ref="B23:B25"/>
    <mergeCell ref="E23:E25"/>
    <mergeCell ref="O14:O16"/>
    <mergeCell ref="B17:B19"/>
    <mergeCell ref="E17:E19"/>
    <mergeCell ref="G17:G19"/>
    <mergeCell ref="O17:O19"/>
    <mergeCell ref="B20:B22"/>
    <mergeCell ref="E20:E22"/>
    <mergeCell ref="G20:G22"/>
    <mergeCell ref="O20:O22"/>
    <mergeCell ref="O5:O7"/>
    <mergeCell ref="B8:B10"/>
    <mergeCell ref="E8:E10"/>
    <mergeCell ref="G8:G10"/>
    <mergeCell ref="O8:O10"/>
    <mergeCell ref="B11:B13"/>
    <mergeCell ref="E11:E13"/>
    <mergeCell ref="G11:G13"/>
    <mergeCell ref="O11:O13"/>
    <mergeCell ref="B1:D1"/>
    <mergeCell ref="E5:E7"/>
    <mergeCell ref="B5:B7"/>
    <mergeCell ref="G5:G7"/>
    <mergeCell ref="B14:B16"/>
    <mergeCell ref="E14:E16"/>
    <mergeCell ref="G14:G16"/>
    <mergeCell ref="B2:C2"/>
    <mergeCell ref="B3:C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66"/>
  <sheetViews>
    <sheetView showGridLines="0" tabSelected="1" zoomScalePageLayoutView="0" workbookViewId="0" topLeftCell="A1">
      <selection activeCell="D2" sqref="D2"/>
    </sheetView>
  </sheetViews>
  <sheetFormatPr defaultColWidth="9.140625" defaultRowHeight="12.75"/>
  <cols>
    <col min="1" max="1" width="9.140625" style="0" customWidth="1"/>
    <col min="2" max="2" width="15.00390625" style="0" customWidth="1"/>
    <col min="3" max="3" width="19.8515625" style="0" bestFit="1" customWidth="1"/>
    <col min="4" max="4" width="10.140625" style="0" customWidth="1"/>
    <col min="5" max="5" width="10.00390625" style="0" customWidth="1"/>
    <col min="6" max="6" width="12.57421875" style="0" customWidth="1"/>
    <col min="7" max="7" width="16.8515625" style="0" customWidth="1"/>
  </cols>
  <sheetData>
    <row r="1" spans="3:6" ht="12.75">
      <c r="C1" s="10"/>
      <c r="D1" s="1"/>
      <c r="F1" s="57"/>
    </row>
    <row r="2" spans="2:7" ht="16.5" thickBot="1">
      <c r="B2" s="40" t="s">
        <v>185</v>
      </c>
      <c r="C2" s="40"/>
      <c r="D2" s="41" t="s">
        <v>143</v>
      </c>
      <c r="E2" s="1"/>
      <c r="F2" s="42"/>
      <c r="G2" s="1"/>
    </row>
    <row r="3" spans="2:7" ht="12.75">
      <c r="B3" s="43" t="s">
        <v>2</v>
      </c>
      <c r="C3" s="44" t="s">
        <v>1</v>
      </c>
      <c r="D3" s="45" t="s">
        <v>5</v>
      </c>
      <c r="E3" s="45" t="s">
        <v>0</v>
      </c>
      <c r="F3" s="46" t="s">
        <v>144</v>
      </c>
      <c r="G3" s="47" t="s">
        <v>145</v>
      </c>
    </row>
    <row r="4" spans="2:7" ht="12.75">
      <c r="B4" s="48">
        <f aca="true" t="shared" si="0" ref="B4:B27">RANK(F4,$F$4:$F$27,1)</f>
        <v>3</v>
      </c>
      <c r="C4" s="49" t="s">
        <v>146</v>
      </c>
      <c r="D4" s="50">
        <v>2002</v>
      </c>
      <c r="E4" s="50">
        <v>7</v>
      </c>
      <c r="F4" s="51">
        <v>0.016030092592592592</v>
      </c>
      <c r="G4" s="52" t="s">
        <v>78</v>
      </c>
    </row>
    <row r="5" spans="2:7" ht="12.75">
      <c r="B5" s="48">
        <f t="shared" si="0"/>
        <v>12</v>
      </c>
      <c r="C5" s="49" t="s">
        <v>147</v>
      </c>
      <c r="D5" s="50">
        <v>2007</v>
      </c>
      <c r="E5" s="50">
        <v>4</v>
      </c>
      <c r="F5" s="51">
        <v>0.022222222222222223</v>
      </c>
      <c r="G5" s="52" t="s">
        <v>88</v>
      </c>
    </row>
    <row r="6" spans="2:7" ht="12.75">
      <c r="B6" s="48">
        <f t="shared" si="0"/>
        <v>6</v>
      </c>
      <c r="C6" s="49" t="s">
        <v>148</v>
      </c>
      <c r="D6" s="50">
        <v>2005</v>
      </c>
      <c r="E6" s="50">
        <v>3</v>
      </c>
      <c r="F6" s="51">
        <v>0.020162037037037037</v>
      </c>
      <c r="G6" s="52" t="s">
        <v>88</v>
      </c>
    </row>
    <row r="7" spans="2:7" ht="12.75">
      <c r="B7" s="48">
        <f t="shared" si="0"/>
        <v>10</v>
      </c>
      <c r="C7" s="49" t="s">
        <v>149</v>
      </c>
      <c r="D7" s="50">
        <v>2002</v>
      </c>
      <c r="E7" s="50">
        <v>10</v>
      </c>
      <c r="F7" s="51">
        <v>0.021354166666666664</v>
      </c>
      <c r="G7" s="52" t="s">
        <v>150</v>
      </c>
    </row>
    <row r="8" spans="2:7" ht="12.75">
      <c r="B8" s="48">
        <f t="shared" si="0"/>
        <v>11</v>
      </c>
      <c r="C8" s="49" t="s">
        <v>151</v>
      </c>
      <c r="D8" s="50">
        <v>2005</v>
      </c>
      <c r="E8" s="50">
        <v>9</v>
      </c>
      <c r="F8" s="51">
        <v>0.02175925925925926</v>
      </c>
      <c r="G8" s="52" t="s">
        <v>150</v>
      </c>
    </row>
    <row r="9" spans="2:7" ht="12.75">
      <c r="B9" s="48">
        <f t="shared" si="0"/>
        <v>24</v>
      </c>
      <c r="C9" s="49" t="s">
        <v>152</v>
      </c>
      <c r="D9" s="50">
        <v>2006</v>
      </c>
      <c r="E9" s="50">
        <v>25</v>
      </c>
      <c r="F9" s="51">
        <v>0.049826388888888885</v>
      </c>
      <c r="G9" s="52" t="s">
        <v>88</v>
      </c>
    </row>
    <row r="10" spans="2:7" ht="12.75">
      <c r="B10" s="48">
        <f t="shared" si="0"/>
        <v>14</v>
      </c>
      <c r="C10" s="49" t="s">
        <v>153</v>
      </c>
      <c r="D10" s="50">
        <v>2008</v>
      </c>
      <c r="E10" s="50">
        <v>5</v>
      </c>
      <c r="F10" s="51">
        <v>0.02390046296296296</v>
      </c>
      <c r="G10" s="52" t="s">
        <v>113</v>
      </c>
    </row>
    <row r="11" spans="2:7" ht="12.75">
      <c r="B11" s="48">
        <f t="shared" si="0"/>
        <v>5</v>
      </c>
      <c r="C11" s="49" t="s">
        <v>48</v>
      </c>
      <c r="D11" s="50">
        <v>2004</v>
      </c>
      <c r="E11" s="50">
        <v>17</v>
      </c>
      <c r="F11" s="51">
        <v>0.019212962962962963</v>
      </c>
      <c r="G11" s="52" t="s">
        <v>88</v>
      </c>
    </row>
    <row r="12" spans="2:7" ht="12.75">
      <c r="B12" s="48">
        <f t="shared" si="0"/>
        <v>4</v>
      </c>
      <c r="C12" s="49" t="s">
        <v>154</v>
      </c>
      <c r="D12" s="50">
        <v>2001</v>
      </c>
      <c r="E12" s="50">
        <v>6</v>
      </c>
      <c r="F12" s="51">
        <v>0.01909722222222222</v>
      </c>
      <c r="G12" s="53" t="s">
        <v>155</v>
      </c>
    </row>
    <row r="13" spans="2:7" ht="12.75">
      <c r="B13" s="48">
        <f t="shared" si="0"/>
        <v>7</v>
      </c>
      <c r="C13" s="49" t="s">
        <v>156</v>
      </c>
      <c r="D13" s="50">
        <v>2004</v>
      </c>
      <c r="E13" s="50">
        <v>2</v>
      </c>
      <c r="F13" s="51">
        <v>0.02025462962962963</v>
      </c>
      <c r="G13" s="53" t="s">
        <v>137</v>
      </c>
    </row>
    <row r="14" spans="2:7" ht="12.75">
      <c r="B14" s="48">
        <f t="shared" si="0"/>
        <v>16</v>
      </c>
      <c r="C14" s="49" t="s">
        <v>157</v>
      </c>
      <c r="D14" s="50">
        <v>2007</v>
      </c>
      <c r="E14" s="50">
        <v>1</v>
      </c>
      <c r="F14" s="51">
        <v>0.026793981481481485</v>
      </c>
      <c r="G14" s="53" t="s">
        <v>137</v>
      </c>
    </row>
    <row r="15" spans="2:7" ht="12.75">
      <c r="B15" s="48">
        <f t="shared" si="0"/>
        <v>1</v>
      </c>
      <c r="C15" s="49" t="s">
        <v>115</v>
      </c>
      <c r="D15" s="50">
        <v>2000</v>
      </c>
      <c r="E15" s="50">
        <v>20</v>
      </c>
      <c r="F15" s="51">
        <v>0.012905092592592591</v>
      </c>
      <c r="G15" s="53" t="s">
        <v>158</v>
      </c>
    </row>
    <row r="16" spans="2:7" ht="12.75">
      <c r="B16" s="48">
        <f t="shared" si="0"/>
        <v>22</v>
      </c>
      <c r="C16" s="49" t="s">
        <v>159</v>
      </c>
      <c r="D16" s="50">
        <v>2010</v>
      </c>
      <c r="E16" s="50">
        <v>12</v>
      </c>
      <c r="F16" s="51">
        <v>0.045717592592592594</v>
      </c>
      <c r="G16" s="53" t="s">
        <v>160</v>
      </c>
    </row>
    <row r="17" spans="2:7" ht="12.75">
      <c r="B17" s="48">
        <f t="shared" si="0"/>
        <v>23</v>
      </c>
      <c r="C17" s="49" t="s">
        <v>161</v>
      </c>
      <c r="D17" s="50">
        <v>2010</v>
      </c>
      <c r="E17" s="50">
        <v>11</v>
      </c>
      <c r="F17" s="51">
        <v>0.04572916666666666</v>
      </c>
      <c r="G17" s="53" t="s">
        <v>160</v>
      </c>
    </row>
    <row r="18" spans="2:7" ht="12.75">
      <c r="B18" s="48">
        <f t="shared" si="0"/>
        <v>8</v>
      </c>
      <c r="C18" s="49" t="s">
        <v>162</v>
      </c>
      <c r="D18" s="50">
        <v>2010</v>
      </c>
      <c r="E18" s="50">
        <v>24</v>
      </c>
      <c r="F18" s="54">
        <v>0.02065972222222222</v>
      </c>
      <c r="G18" s="53" t="s">
        <v>163</v>
      </c>
    </row>
    <row r="19" spans="2:7" ht="12.75">
      <c r="B19" s="48">
        <f t="shared" si="0"/>
        <v>19</v>
      </c>
      <c r="C19" s="49" t="s">
        <v>164</v>
      </c>
      <c r="D19" s="50">
        <v>2006</v>
      </c>
      <c r="E19" s="50">
        <v>23</v>
      </c>
      <c r="F19" s="51">
        <v>0.03981481481481482</v>
      </c>
      <c r="G19" s="53" t="s">
        <v>165</v>
      </c>
    </row>
    <row r="20" spans="2:7" ht="12.75">
      <c r="B20" s="48">
        <f t="shared" si="0"/>
        <v>20</v>
      </c>
      <c r="C20" s="49" t="s">
        <v>166</v>
      </c>
      <c r="D20" s="50">
        <v>2008</v>
      </c>
      <c r="E20" s="50">
        <v>22</v>
      </c>
      <c r="F20" s="51">
        <v>0.039837962962962964</v>
      </c>
      <c r="G20" s="53" t="s">
        <v>165</v>
      </c>
    </row>
    <row r="21" spans="2:7" ht="12.75">
      <c r="B21" s="48">
        <f t="shared" si="0"/>
        <v>21</v>
      </c>
      <c r="C21" s="49" t="s">
        <v>167</v>
      </c>
      <c r="D21" s="50">
        <v>2009</v>
      </c>
      <c r="E21" s="50">
        <v>21</v>
      </c>
      <c r="F21" s="51">
        <v>0.041840277777777775</v>
      </c>
      <c r="G21" s="53" t="s">
        <v>88</v>
      </c>
    </row>
    <row r="22" spans="2:7" ht="12.75">
      <c r="B22" s="48">
        <f t="shared" si="0"/>
        <v>18</v>
      </c>
      <c r="C22" s="49" t="s">
        <v>168</v>
      </c>
      <c r="D22" s="50">
        <v>2004</v>
      </c>
      <c r="E22" s="50">
        <v>19</v>
      </c>
      <c r="F22" s="51">
        <v>0.030324074074074073</v>
      </c>
      <c r="G22" s="53" t="s">
        <v>169</v>
      </c>
    </row>
    <row r="23" spans="2:7" ht="12.75">
      <c r="B23" s="48">
        <f t="shared" si="0"/>
        <v>17</v>
      </c>
      <c r="C23" s="49" t="s">
        <v>170</v>
      </c>
      <c r="D23" s="50">
        <v>2009</v>
      </c>
      <c r="E23" s="50">
        <v>18</v>
      </c>
      <c r="F23" s="51">
        <v>0.027928240740740743</v>
      </c>
      <c r="G23" s="53" t="s">
        <v>169</v>
      </c>
    </row>
    <row r="24" spans="2:7" ht="12.75">
      <c r="B24" s="48">
        <f t="shared" si="0"/>
        <v>2</v>
      </c>
      <c r="C24" s="55" t="s">
        <v>171</v>
      </c>
      <c r="D24" s="50">
        <v>2004</v>
      </c>
      <c r="E24" s="50">
        <v>16</v>
      </c>
      <c r="F24" s="51">
        <v>0.01400462962962963</v>
      </c>
      <c r="G24" s="53" t="s">
        <v>105</v>
      </c>
    </row>
    <row r="25" spans="2:7" ht="12.75">
      <c r="B25" s="48">
        <f t="shared" si="0"/>
        <v>15</v>
      </c>
      <c r="C25" s="55" t="s">
        <v>172</v>
      </c>
      <c r="D25" s="50">
        <v>2007</v>
      </c>
      <c r="E25" s="50">
        <v>15</v>
      </c>
      <c r="F25" s="51">
        <v>0.026041666666666668</v>
      </c>
      <c r="G25" s="53" t="s">
        <v>137</v>
      </c>
    </row>
    <row r="26" spans="2:7" ht="12.75">
      <c r="B26" s="48">
        <f t="shared" si="0"/>
        <v>9</v>
      </c>
      <c r="C26" s="55" t="s">
        <v>173</v>
      </c>
      <c r="D26" s="50">
        <v>2005</v>
      </c>
      <c r="E26" s="50">
        <v>13</v>
      </c>
      <c r="F26" s="51">
        <v>0.02071759259259259</v>
      </c>
      <c r="G26" s="53" t="s">
        <v>165</v>
      </c>
    </row>
    <row r="27" spans="2:7" ht="12.75">
      <c r="B27" s="48">
        <f t="shared" si="0"/>
        <v>13</v>
      </c>
      <c r="C27" s="49" t="s">
        <v>174</v>
      </c>
      <c r="D27" s="50">
        <v>2006</v>
      </c>
      <c r="E27" s="50">
        <v>8</v>
      </c>
      <c r="F27" s="51">
        <v>0.022337962962962962</v>
      </c>
      <c r="G27" s="53" t="s">
        <v>175</v>
      </c>
    </row>
    <row r="28" spans="2:7" ht="12.75">
      <c r="B28" s="48"/>
      <c r="C28" s="56"/>
      <c r="D28" s="50"/>
      <c r="E28" s="50"/>
      <c r="F28" s="51"/>
      <c r="G28" s="53"/>
    </row>
    <row r="29" spans="2:7" ht="12.75">
      <c r="B29" s="48"/>
      <c r="C29" s="56"/>
      <c r="D29" s="50"/>
      <c r="E29" s="50"/>
      <c r="F29" s="51"/>
      <c r="G29" s="53"/>
    </row>
    <row r="30" spans="2:7" ht="13.5" thickBot="1">
      <c r="B30" s="58"/>
      <c r="C30" s="59"/>
      <c r="D30" s="60"/>
      <c r="E30" s="60"/>
      <c r="F30" s="61"/>
      <c r="G30" s="62"/>
    </row>
    <row r="31" spans="3:6" ht="12.75">
      <c r="C31" s="10"/>
      <c r="D31" s="1"/>
      <c r="F31" s="57"/>
    </row>
    <row r="32" spans="3:6" ht="12.75">
      <c r="C32" s="10"/>
      <c r="D32" s="1"/>
      <c r="F32" s="57"/>
    </row>
    <row r="33" spans="3:6" ht="12.75">
      <c r="C33" s="10"/>
      <c r="D33" s="1"/>
      <c r="F33" s="57"/>
    </row>
    <row r="34" spans="2:7" ht="16.5" thickBot="1">
      <c r="B34" s="40" t="s">
        <v>186</v>
      </c>
      <c r="C34" s="40"/>
      <c r="D34" s="41" t="s">
        <v>176</v>
      </c>
      <c r="E34" s="1"/>
      <c r="F34" s="42"/>
      <c r="G34" s="1"/>
    </row>
    <row r="35" spans="2:7" ht="12.75">
      <c r="B35" s="43" t="s">
        <v>2</v>
      </c>
      <c r="C35" s="44" t="s">
        <v>1</v>
      </c>
      <c r="D35" s="45" t="s">
        <v>5</v>
      </c>
      <c r="E35" s="45" t="s">
        <v>0</v>
      </c>
      <c r="F35" s="46" t="s">
        <v>144</v>
      </c>
      <c r="G35" s="47" t="s">
        <v>145</v>
      </c>
    </row>
    <row r="36" spans="2:7" ht="12.75">
      <c r="B36" s="48"/>
      <c r="C36" s="49" t="s">
        <v>74</v>
      </c>
      <c r="D36" s="50">
        <v>1973</v>
      </c>
      <c r="E36" s="50"/>
      <c r="F36" s="51"/>
      <c r="G36" s="52" t="s">
        <v>177</v>
      </c>
    </row>
    <row r="37" spans="2:7" ht="12.75">
      <c r="B37" s="48"/>
      <c r="C37" s="49" t="s">
        <v>123</v>
      </c>
      <c r="D37" s="50">
        <v>1977</v>
      </c>
      <c r="E37" s="50"/>
      <c r="F37" s="51"/>
      <c r="G37" s="52" t="s">
        <v>88</v>
      </c>
    </row>
    <row r="38" spans="2:7" ht="12.75">
      <c r="B38" s="48"/>
      <c r="C38" s="49" t="s">
        <v>178</v>
      </c>
      <c r="D38" s="50">
        <v>1978</v>
      </c>
      <c r="E38" s="50"/>
      <c r="F38" s="51"/>
      <c r="G38" s="52" t="s">
        <v>88</v>
      </c>
    </row>
    <row r="39" spans="2:7" ht="12.75">
      <c r="B39" s="48"/>
      <c r="C39" s="49" t="s">
        <v>179</v>
      </c>
      <c r="D39" s="50">
        <v>1974</v>
      </c>
      <c r="E39" s="50"/>
      <c r="F39" s="51"/>
      <c r="G39" s="52" t="s">
        <v>150</v>
      </c>
    </row>
    <row r="40" spans="2:7" ht="12.75">
      <c r="B40" s="48"/>
      <c r="C40" s="49" t="s">
        <v>180</v>
      </c>
      <c r="D40" s="50">
        <v>1970</v>
      </c>
      <c r="E40" s="50"/>
      <c r="F40" s="51"/>
      <c r="G40" s="52" t="s">
        <v>88</v>
      </c>
    </row>
    <row r="41" spans="2:7" ht="12.75">
      <c r="B41" s="48"/>
      <c r="C41" s="49" t="s">
        <v>181</v>
      </c>
      <c r="D41" s="50">
        <v>1976</v>
      </c>
      <c r="E41" s="50"/>
      <c r="F41" s="51"/>
      <c r="G41" s="52" t="s">
        <v>113</v>
      </c>
    </row>
    <row r="42" spans="2:7" ht="12.75">
      <c r="B42" s="48"/>
      <c r="C42" s="49" t="s">
        <v>122</v>
      </c>
      <c r="D42" s="50">
        <v>1975</v>
      </c>
      <c r="E42" s="50"/>
      <c r="F42" s="51"/>
      <c r="G42" s="52" t="s">
        <v>88</v>
      </c>
    </row>
    <row r="43" spans="2:7" ht="12.75">
      <c r="B43" s="48"/>
      <c r="C43" s="49" t="s">
        <v>182</v>
      </c>
      <c r="D43" s="50">
        <v>1973</v>
      </c>
      <c r="E43" s="50"/>
      <c r="F43" s="51"/>
      <c r="G43" s="52" t="s">
        <v>88</v>
      </c>
    </row>
    <row r="44" spans="2:7" ht="12.75">
      <c r="B44" s="48"/>
      <c r="C44" s="49" t="s">
        <v>183</v>
      </c>
      <c r="D44" s="50">
        <v>1981</v>
      </c>
      <c r="E44" s="50"/>
      <c r="F44" s="51"/>
      <c r="G44" s="53" t="s">
        <v>137</v>
      </c>
    </row>
    <row r="45" spans="2:7" ht="12.75">
      <c r="B45" s="48"/>
      <c r="C45" s="49" t="s">
        <v>184</v>
      </c>
      <c r="D45" s="50">
        <v>1969</v>
      </c>
      <c r="E45" s="50"/>
      <c r="F45" s="51"/>
      <c r="G45" s="53" t="s">
        <v>160</v>
      </c>
    </row>
    <row r="46" spans="2:7" ht="12.75">
      <c r="B46" s="48"/>
      <c r="C46" s="49" t="s">
        <v>110</v>
      </c>
      <c r="D46" s="50"/>
      <c r="E46" s="50"/>
      <c r="F46" s="51"/>
      <c r="G46" s="53"/>
    </row>
    <row r="47" spans="2:7" ht="12.75">
      <c r="B47" s="48"/>
      <c r="C47" s="49" t="s">
        <v>187</v>
      </c>
      <c r="D47" s="50"/>
      <c r="E47" s="50"/>
      <c r="F47" s="51"/>
      <c r="G47" s="53"/>
    </row>
    <row r="48" spans="2:7" ht="12.75">
      <c r="B48" s="48"/>
      <c r="C48" s="49" t="s">
        <v>31</v>
      </c>
      <c r="D48" s="50"/>
      <c r="E48" s="50"/>
      <c r="F48" s="51"/>
      <c r="G48" s="53"/>
    </row>
    <row r="49" spans="2:7" ht="12.75">
      <c r="B49" s="48"/>
      <c r="C49" s="49" t="s">
        <v>188</v>
      </c>
      <c r="D49" s="50"/>
      <c r="E49" s="50"/>
      <c r="F49" s="51"/>
      <c r="G49" s="53"/>
    </row>
    <row r="50" spans="2:7" ht="12.75">
      <c r="B50" s="48"/>
      <c r="C50" s="49" t="s">
        <v>189</v>
      </c>
      <c r="D50" s="50"/>
      <c r="E50" s="50"/>
      <c r="F50" s="51"/>
      <c r="G50" s="53"/>
    </row>
    <row r="51" spans="2:7" ht="12.75">
      <c r="B51" s="48"/>
      <c r="C51" s="49"/>
      <c r="D51" s="50"/>
      <c r="E51" s="50"/>
      <c r="F51" s="54"/>
      <c r="G51" s="53"/>
    </row>
    <row r="52" spans="2:7" ht="12.75">
      <c r="B52" s="48"/>
      <c r="C52" s="49"/>
      <c r="D52" s="50"/>
      <c r="E52" s="50"/>
      <c r="F52" s="51"/>
      <c r="G52" s="53"/>
    </row>
    <row r="53" spans="2:7" ht="12.75">
      <c r="B53" s="48"/>
      <c r="C53" s="49"/>
      <c r="D53" s="50"/>
      <c r="E53" s="50"/>
      <c r="F53" s="51"/>
      <c r="G53" s="53"/>
    </row>
    <row r="54" spans="2:7" ht="12.75">
      <c r="B54" s="48"/>
      <c r="C54" s="49"/>
      <c r="D54" s="50"/>
      <c r="E54" s="50"/>
      <c r="F54" s="51"/>
      <c r="G54" s="53"/>
    </row>
    <row r="55" spans="2:7" ht="12.75">
      <c r="B55" s="48"/>
      <c r="C55" s="49"/>
      <c r="D55" s="50"/>
      <c r="E55" s="50"/>
      <c r="F55" s="51"/>
      <c r="G55" s="53"/>
    </row>
    <row r="56" spans="2:7" ht="12.75">
      <c r="B56" s="48"/>
      <c r="C56" s="49"/>
      <c r="D56" s="50"/>
      <c r="E56" s="50"/>
      <c r="F56" s="51"/>
      <c r="G56" s="53"/>
    </row>
    <row r="57" spans="2:7" ht="12.75">
      <c r="B57" s="48"/>
      <c r="C57" s="55"/>
      <c r="D57" s="50"/>
      <c r="E57" s="50"/>
      <c r="F57" s="51"/>
      <c r="G57" s="53"/>
    </row>
    <row r="58" spans="2:7" ht="12.75">
      <c r="B58" s="48"/>
      <c r="C58" s="55"/>
      <c r="D58" s="50"/>
      <c r="E58" s="50"/>
      <c r="F58" s="51"/>
      <c r="G58" s="53"/>
    </row>
    <row r="59" spans="2:7" ht="12.75">
      <c r="B59" s="48"/>
      <c r="C59" s="55"/>
      <c r="D59" s="50"/>
      <c r="E59" s="50"/>
      <c r="F59" s="51"/>
      <c r="G59" s="53"/>
    </row>
    <row r="60" spans="2:7" ht="12.75">
      <c r="B60" s="48"/>
      <c r="C60" s="55"/>
      <c r="D60" s="50"/>
      <c r="E60" s="50"/>
      <c r="F60" s="51"/>
      <c r="G60" s="53"/>
    </row>
    <row r="61" spans="2:7" ht="12.75">
      <c r="B61" s="48"/>
      <c r="C61" s="49"/>
      <c r="D61" s="50"/>
      <c r="E61" s="50"/>
      <c r="F61" s="51"/>
      <c r="G61" s="53"/>
    </row>
    <row r="62" spans="2:7" ht="12.75">
      <c r="B62" s="48"/>
      <c r="C62" s="55"/>
      <c r="D62" s="50"/>
      <c r="E62" s="50"/>
      <c r="F62" s="51"/>
      <c r="G62" s="53"/>
    </row>
    <row r="63" spans="2:7" ht="12.75">
      <c r="B63" s="48"/>
      <c r="C63" s="55"/>
      <c r="D63" s="50"/>
      <c r="E63" s="50"/>
      <c r="F63" s="51"/>
      <c r="G63" s="53"/>
    </row>
    <row r="64" spans="2:7" ht="12.75">
      <c r="B64" s="48"/>
      <c r="C64" s="56"/>
      <c r="D64" s="50"/>
      <c r="E64" s="50"/>
      <c r="F64" s="51"/>
      <c r="G64" s="53"/>
    </row>
    <row r="65" spans="2:7" ht="12.75">
      <c r="B65" s="48"/>
      <c r="C65" s="56"/>
      <c r="D65" s="50"/>
      <c r="E65" s="50"/>
      <c r="F65" s="51"/>
      <c r="G65" s="53"/>
    </row>
    <row r="66" spans="2:7" ht="13.5" thickBot="1">
      <c r="B66" s="58"/>
      <c r="C66" s="59"/>
      <c r="D66" s="60"/>
      <c r="E66" s="60"/>
      <c r="F66" s="61"/>
      <c r="G66" s="62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SOŠ Blansko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</dc:creator>
  <cp:keywords/>
  <dc:description/>
  <cp:lastModifiedBy>Dušan</cp:lastModifiedBy>
  <cp:lastPrinted>2007-09-21T04:25:47Z</cp:lastPrinted>
  <dcterms:created xsi:type="dcterms:W3CDTF">2007-08-27T05:21:41Z</dcterms:created>
  <dcterms:modified xsi:type="dcterms:W3CDTF">2014-09-26T04:12:16Z</dcterms:modified>
  <cp:category/>
  <cp:version/>
  <cp:contentType/>
  <cp:contentStatus/>
</cp:coreProperties>
</file>